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capckp-my.sharepoint.com/personal/tomas_pavlik_cap_cz/Documents/Plocha/"/>
    </mc:Choice>
  </mc:AlternateContent>
  <xr:revisionPtr revIDLastSave="0" documentId="8_{0B79F43B-2588-4295-A9B1-3B059F081E2E}" xr6:coauthVersionLast="47" xr6:coauthVersionMax="47" xr10:uidLastSave="{00000000-0000-0000-0000-000000000000}"/>
  <bookViews>
    <workbookView xWindow="-110" yWindow="-110" windowWidth="19420" windowHeight="11500" xr2:uid="{DFE0C6F1-F36E-4907-9BE7-CA903B4D0BA1}"/>
  </bookViews>
  <sheets>
    <sheet name="PŘEDPIS-2026-Q2" sheetId="18" r:id="rId1"/>
    <sheet name="ZKRATKY" sheetId="15" r:id="rId2"/>
    <sheet name="METODIKA" sheetId="16" r:id="rId3"/>
    <sheet name="KONTAKTY" sheetId="17"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CT30" i="18" l="1"/>
  <c r="CS30" i="18"/>
  <c r="CO30" i="18"/>
  <c r="CK30" i="18"/>
  <c r="CF30" i="18"/>
  <c r="CA30" i="18"/>
  <c r="CB30" i="18"/>
  <c r="BZ30" i="18"/>
  <c r="CC30" i="18" s="1"/>
  <c r="BW30" i="18"/>
  <c r="BQ30" i="18"/>
  <c r="BS30" i="18"/>
  <c r="BR30" i="18"/>
  <c r="BN30" i="18"/>
  <c r="BI30" i="18"/>
  <c r="BJ30" i="18"/>
  <c r="BE30" i="18"/>
  <c r="BB30" i="18"/>
  <c r="AY30" i="18"/>
  <c r="AV30" i="18"/>
  <c r="AS30" i="18"/>
  <c r="AO30" i="18"/>
  <c r="AJ30" i="18"/>
  <c r="AE30" i="18"/>
  <c r="AF30" i="18"/>
  <c r="AD30" i="18"/>
  <c r="AG30" i="18" s="1"/>
  <c r="AA30" i="18"/>
  <c r="X30" i="18"/>
  <c r="U30" i="18"/>
  <c r="R30" i="18"/>
  <c r="O30" i="18"/>
  <c r="L30" i="18"/>
  <c r="I30" i="18"/>
  <c r="E30" i="18"/>
  <c r="F30" i="18" s="1"/>
  <c r="D30" i="18"/>
  <c r="CT29" i="18"/>
  <c r="CS29" i="18"/>
  <c r="CO29" i="18"/>
  <c r="CK29" i="18"/>
  <c r="CF29" i="18"/>
  <c r="CA29" i="18"/>
  <c r="CB29" i="18"/>
  <c r="BZ29" i="18"/>
  <c r="CC29" i="18" s="1"/>
  <c r="BW29" i="18"/>
  <c r="BQ29" i="18"/>
  <c r="BT29" i="18" s="1"/>
  <c r="BS29" i="18"/>
  <c r="BR29" i="18"/>
  <c r="BN29" i="18"/>
  <c r="BI29" i="18"/>
  <c r="BJ29" i="18"/>
  <c r="BE29" i="18"/>
  <c r="BB29" i="18"/>
  <c r="AY29" i="18"/>
  <c r="AV29" i="18"/>
  <c r="AS29" i="18"/>
  <c r="AO29" i="18"/>
  <c r="AJ29" i="18"/>
  <c r="AE29" i="18"/>
  <c r="AF29" i="18"/>
  <c r="AD29" i="18"/>
  <c r="AG29" i="18" s="1"/>
  <c r="AA29" i="18"/>
  <c r="X29" i="18"/>
  <c r="U29" i="18"/>
  <c r="R29" i="18"/>
  <c r="O29" i="18"/>
  <c r="L29" i="18"/>
  <c r="I29" i="18"/>
  <c r="E29" i="18"/>
  <c r="F29" i="18" s="1"/>
  <c r="D29" i="18"/>
  <c r="CT28" i="18"/>
  <c r="CS28" i="18"/>
  <c r="CO28" i="18"/>
  <c r="CK28" i="18"/>
  <c r="CF28" i="18"/>
  <c r="CA28" i="18"/>
  <c r="CB28" i="18"/>
  <c r="BZ28" i="18"/>
  <c r="CC28" i="18" s="1"/>
  <c r="BW28" i="18"/>
  <c r="BQ28" i="18"/>
  <c r="BT28" i="18" s="1"/>
  <c r="BS28" i="18"/>
  <c r="BR28" i="18"/>
  <c r="BN28" i="18"/>
  <c r="BI28" i="18"/>
  <c r="BJ28" i="18"/>
  <c r="BE28" i="18"/>
  <c r="BB28" i="18"/>
  <c r="AY28" i="18"/>
  <c r="AV28" i="18"/>
  <c r="AS28" i="18"/>
  <c r="AO28" i="18"/>
  <c r="AJ28" i="18"/>
  <c r="AE28" i="18"/>
  <c r="AF28" i="18"/>
  <c r="AD28" i="18"/>
  <c r="AG28" i="18" s="1"/>
  <c r="AA28" i="18"/>
  <c r="X28" i="18"/>
  <c r="U28" i="18"/>
  <c r="R28" i="18"/>
  <c r="O28" i="18"/>
  <c r="L28" i="18"/>
  <c r="I28" i="18"/>
  <c r="E28" i="18"/>
  <c r="F28" i="18" s="1"/>
  <c r="D28" i="18"/>
  <c r="CT27" i="18"/>
  <c r="CS27" i="18"/>
  <c r="CO27" i="18"/>
  <c r="CK27" i="18"/>
  <c r="CF27" i="18"/>
  <c r="CA27" i="18"/>
  <c r="CB27" i="18"/>
  <c r="BZ27" i="18"/>
  <c r="CC27" i="18" s="1"/>
  <c r="BW27" i="18"/>
  <c r="BQ27" i="18"/>
  <c r="BT27" i="18" s="1"/>
  <c r="BS27" i="18"/>
  <c r="BR27" i="18"/>
  <c r="BN27" i="18"/>
  <c r="BI27" i="18"/>
  <c r="BJ27" i="18"/>
  <c r="BE27" i="18"/>
  <c r="BB27" i="18"/>
  <c r="AY27" i="18"/>
  <c r="AV27" i="18"/>
  <c r="AS27" i="18"/>
  <c r="AO27" i="18"/>
  <c r="AJ27" i="18"/>
  <c r="AE27" i="18"/>
  <c r="AF27" i="18"/>
  <c r="AD27" i="18"/>
  <c r="AG27" i="18" s="1"/>
  <c r="AA27" i="18"/>
  <c r="X27" i="18"/>
  <c r="U27" i="18"/>
  <c r="R27" i="18"/>
  <c r="O27" i="18"/>
  <c r="L27" i="18"/>
  <c r="I27" i="18"/>
  <c r="E27" i="18"/>
  <c r="F27" i="18" s="1"/>
  <c r="D27" i="18"/>
  <c r="CT26" i="18"/>
  <c r="CS26" i="18"/>
  <c r="CO26" i="18"/>
  <c r="CK26" i="18"/>
  <c r="CF26" i="18"/>
  <c r="CA26" i="18"/>
  <c r="CB26" i="18"/>
  <c r="BZ26" i="18"/>
  <c r="CC26" i="18" s="1"/>
  <c r="BW26" i="18"/>
  <c r="BQ26" i="18"/>
  <c r="BT26" i="18" s="1"/>
  <c r="BS26" i="18"/>
  <c r="BR26" i="18"/>
  <c r="BN26" i="18"/>
  <c r="BI26" i="18"/>
  <c r="BJ26" i="18"/>
  <c r="BE26" i="18"/>
  <c r="BB26" i="18"/>
  <c r="AY26" i="18"/>
  <c r="AV26" i="18"/>
  <c r="AS26" i="18"/>
  <c r="AO26" i="18"/>
  <c r="AJ26" i="18"/>
  <c r="AE26" i="18"/>
  <c r="AF26" i="18"/>
  <c r="AA26" i="18"/>
  <c r="X26" i="18"/>
  <c r="U26" i="18"/>
  <c r="R26" i="18"/>
  <c r="O26" i="18"/>
  <c r="L26" i="18"/>
  <c r="I26" i="18"/>
  <c r="E26" i="18"/>
  <c r="F26" i="18" s="1"/>
  <c r="D26" i="18"/>
  <c r="CT25" i="18"/>
  <c r="CS25" i="18"/>
  <c r="CO25" i="18"/>
  <c r="CK25" i="18"/>
  <c r="CF25" i="18"/>
  <c r="CA25" i="18"/>
  <c r="CB25" i="18"/>
  <c r="BW25" i="18"/>
  <c r="BQ25" i="18"/>
  <c r="BT25" i="18" s="1"/>
  <c r="BS25" i="18"/>
  <c r="BR25" i="18"/>
  <c r="BN25" i="18"/>
  <c r="BI25" i="18"/>
  <c r="BJ25" i="18"/>
  <c r="BE25" i="18"/>
  <c r="BB25" i="18"/>
  <c r="AY25" i="18"/>
  <c r="AV25" i="18"/>
  <c r="AS25" i="18"/>
  <c r="AO25" i="18"/>
  <c r="AJ25" i="18"/>
  <c r="AE25" i="18"/>
  <c r="AF25" i="18"/>
  <c r="AA25" i="18"/>
  <c r="X25" i="18"/>
  <c r="U25" i="18"/>
  <c r="R25" i="18"/>
  <c r="O25" i="18"/>
  <c r="L25" i="18"/>
  <c r="I25" i="18"/>
  <c r="E25" i="18"/>
  <c r="F25" i="18" s="1"/>
  <c r="D25" i="18"/>
  <c r="CT24" i="18"/>
  <c r="CS24" i="18"/>
  <c r="CO24" i="18"/>
  <c r="CK24" i="18"/>
  <c r="CF24" i="18"/>
  <c r="CA24" i="18"/>
  <c r="CB24" i="18"/>
  <c r="BW24" i="18"/>
  <c r="BQ24" i="18"/>
  <c r="BS24" i="18"/>
  <c r="BR24" i="18"/>
  <c r="BN24" i="18"/>
  <c r="BI24" i="18"/>
  <c r="BJ24" i="18"/>
  <c r="BE24" i="18"/>
  <c r="BB24" i="18"/>
  <c r="AY24" i="18"/>
  <c r="AV24" i="18"/>
  <c r="AS24" i="18"/>
  <c r="AO24" i="18"/>
  <c r="AJ24" i="18"/>
  <c r="AE24" i="18"/>
  <c r="AF24" i="18"/>
  <c r="AD24" i="18"/>
  <c r="AG24" i="18" s="1"/>
  <c r="AA24" i="18"/>
  <c r="X24" i="18"/>
  <c r="U24" i="18"/>
  <c r="R24" i="18"/>
  <c r="O24" i="18"/>
  <c r="L24" i="18"/>
  <c r="I24" i="18"/>
  <c r="E24" i="18"/>
  <c r="F24" i="18" s="1"/>
  <c r="D24" i="18"/>
  <c r="CT23" i="18"/>
  <c r="CS23" i="18"/>
  <c r="CO23" i="18"/>
  <c r="CK23" i="18"/>
  <c r="CF23" i="18"/>
  <c r="CA23" i="18"/>
  <c r="CB23" i="18"/>
  <c r="BZ23" i="18"/>
  <c r="CC23" i="18" s="1"/>
  <c r="BW23" i="18"/>
  <c r="BQ23" i="18"/>
  <c r="BT23" i="18" s="1"/>
  <c r="BS23" i="18"/>
  <c r="BR23" i="18"/>
  <c r="BN23" i="18"/>
  <c r="BI23" i="18"/>
  <c r="BJ23" i="18"/>
  <c r="BE23" i="18"/>
  <c r="BB23" i="18"/>
  <c r="AY23" i="18"/>
  <c r="AV23" i="18"/>
  <c r="AS23" i="18"/>
  <c r="AO23" i="18"/>
  <c r="AJ23" i="18"/>
  <c r="AE23" i="18"/>
  <c r="AF23" i="18"/>
  <c r="AD23" i="18"/>
  <c r="AG23" i="18" s="1"/>
  <c r="AA23" i="18"/>
  <c r="X23" i="18"/>
  <c r="U23" i="18"/>
  <c r="R23" i="18"/>
  <c r="O23" i="18"/>
  <c r="L23" i="18"/>
  <c r="I23" i="18"/>
  <c r="E23" i="18"/>
  <c r="F23" i="18" s="1"/>
  <c r="D23" i="18"/>
  <c r="CT22" i="18"/>
  <c r="CS22" i="18"/>
  <c r="CO22" i="18"/>
  <c r="CK22" i="18"/>
  <c r="CF22" i="18"/>
  <c r="CA22" i="18"/>
  <c r="CB22" i="18"/>
  <c r="BW22" i="18"/>
  <c r="BQ22" i="18"/>
  <c r="BT22" i="18" s="1"/>
  <c r="BS22" i="18"/>
  <c r="BR22" i="18"/>
  <c r="BN22" i="18"/>
  <c r="BI22" i="18"/>
  <c r="BJ22" i="18"/>
  <c r="BE22" i="18"/>
  <c r="BB22" i="18"/>
  <c r="AY22" i="18"/>
  <c r="AV22" i="18"/>
  <c r="AS22" i="18"/>
  <c r="AO22" i="18"/>
  <c r="AJ22" i="18"/>
  <c r="AE22" i="18"/>
  <c r="AF22" i="18"/>
  <c r="AD22" i="18"/>
  <c r="AG22" i="18" s="1"/>
  <c r="AA22" i="18"/>
  <c r="X22" i="18"/>
  <c r="U22" i="18"/>
  <c r="R22" i="18"/>
  <c r="O22" i="18"/>
  <c r="L22" i="18"/>
  <c r="I22" i="18"/>
  <c r="E22" i="18"/>
  <c r="F22" i="18" s="1"/>
  <c r="D22" i="18"/>
  <c r="CT21" i="18"/>
  <c r="CS21" i="18"/>
  <c r="CO21" i="18"/>
  <c r="CK21" i="18"/>
  <c r="CF21" i="18"/>
  <c r="CA21" i="18"/>
  <c r="CB21" i="18"/>
  <c r="BW21" i="18"/>
  <c r="BQ21" i="18"/>
  <c r="BT21" i="18" s="1"/>
  <c r="BS21" i="18"/>
  <c r="BR21" i="18"/>
  <c r="BN21" i="18"/>
  <c r="BI21" i="18"/>
  <c r="BJ21" i="18"/>
  <c r="BE21" i="18"/>
  <c r="BB21" i="18"/>
  <c r="AY21" i="18"/>
  <c r="AV21" i="18"/>
  <c r="AS21" i="18"/>
  <c r="AO21" i="18"/>
  <c r="AJ21" i="18"/>
  <c r="AE21" i="18"/>
  <c r="AF21" i="18"/>
  <c r="AD21" i="18"/>
  <c r="AG21" i="18" s="1"/>
  <c r="AA21" i="18"/>
  <c r="X21" i="18"/>
  <c r="U21" i="18"/>
  <c r="R21" i="18"/>
  <c r="O21" i="18"/>
  <c r="L21" i="18"/>
  <c r="I21" i="18"/>
  <c r="E21" i="18"/>
  <c r="F21" i="18" s="1"/>
  <c r="D21" i="18"/>
  <c r="CT20" i="18"/>
  <c r="CS20" i="18"/>
  <c r="CO20" i="18"/>
  <c r="CK20" i="18"/>
  <c r="CF20" i="18"/>
  <c r="CA20" i="18"/>
  <c r="CB20" i="18"/>
  <c r="BZ20" i="18"/>
  <c r="CC20" i="18" s="1"/>
  <c r="BW20" i="18"/>
  <c r="BQ20" i="18"/>
  <c r="BT20" i="18" s="1"/>
  <c r="BS20" i="18"/>
  <c r="BR20" i="18"/>
  <c r="BN20" i="18"/>
  <c r="BI20" i="18"/>
  <c r="BH20" i="18"/>
  <c r="BJ20" i="18"/>
  <c r="BE20" i="18"/>
  <c r="BK20" i="18" s="1"/>
  <c r="BB20" i="18"/>
  <c r="AY20" i="18"/>
  <c r="AV20" i="18"/>
  <c r="AS20" i="18"/>
  <c r="AO20" i="18"/>
  <c r="AJ20" i="18"/>
  <c r="AE20" i="18"/>
  <c r="AF20" i="18"/>
  <c r="AD20" i="18"/>
  <c r="AG20" i="18" s="1"/>
  <c r="AA20" i="18"/>
  <c r="X20" i="18"/>
  <c r="U20" i="18"/>
  <c r="R20" i="18"/>
  <c r="O20" i="18"/>
  <c r="L20" i="18"/>
  <c r="I20" i="18"/>
  <c r="E20" i="18"/>
  <c r="F20" i="18" s="1"/>
  <c r="D20" i="18"/>
  <c r="CT19" i="18"/>
  <c r="CS19" i="18"/>
  <c r="CO19" i="18"/>
  <c r="CK19" i="18"/>
  <c r="CF19" i="18"/>
  <c r="CA19" i="18"/>
  <c r="CB19" i="18"/>
  <c r="BZ19" i="18"/>
  <c r="CC19" i="18" s="1"/>
  <c r="BW19" i="18"/>
  <c r="BQ19" i="18"/>
  <c r="BT19" i="18" s="1"/>
  <c r="BS19" i="18"/>
  <c r="BR19" i="18"/>
  <c r="BN19" i="18"/>
  <c r="BJ19" i="18"/>
  <c r="BI19" i="18"/>
  <c r="BH19" i="18"/>
  <c r="BE19" i="18"/>
  <c r="BK19" i="18" s="1"/>
  <c r="BB19" i="18"/>
  <c r="AY19" i="18"/>
  <c r="AV19" i="18"/>
  <c r="AS19" i="18"/>
  <c r="AO19" i="18"/>
  <c r="AJ19" i="18"/>
  <c r="AE19" i="18"/>
  <c r="AF19" i="18"/>
  <c r="AA19" i="18"/>
  <c r="X19" i="18"/>
  <c r="U19" i="18"/>
  <c r="R19" i="18"/>
  <c r="O19" i="18"/>
  <c r="L19" i="18"/>
  <c r="I19" i="18"/>
  <c r="E19" i="18"/>
  <c r="F19" i="18" s="1"/>
  <c r="D19" i="18"/>
  <c r="CT18" i="18"/>
  <c r="CS18" i="18"/>
  <c r="CO18" i="18"/>
  <c r="CK18" i="18"/>
  <c r="CF18" i="18"/>
  <c r="CA18" i="18"/>
  <c r="CB18" i="18"/>
  <c r="BW18" i="18"/>
  <c r="BQ18" i="18"/>
  <c r="BT18" i="18" s="1"/>
  <c r="BS18" i="18"/>
  <c r="BR18" i="18"/>
  <c r="BN18" i="18"/>
  <c r="BK18" i="18"/>
  <c r="BJ18" i="18"/>
  <c r="BI18" i="18"/>
  <c r="BH18" i="18"/>
  <c r="BE18" i="18"/>
  <c r="BB18" i="18"/>
  <c r="AY18" i="18"/>
  <c r="AV18" i="18"/>
  <c r="AS18" i="18"/>
  <c r="AO18" i="18"/>
  <c r="AJ18" i="18"/>
  <c r="AE18" i="18"/>
  <c r="AF18" i="18"/>
  <c r="AA18" i="18"/>
  <c r="X18" i="18"/>
  <c r="U18" i="18"/>
  <c r="R18" i="18"/>
  <c r="O18" i="18"/>
  <c r="L18" i="18"/>
  <c r="I18" i="18"/>
  <c r="E18" i="18"/>
  <c r="F18" i="18" s="1"/>
  <c r="D18" i="18"/>
  <c r="CT17" i="18"/>
  <c r="CS17" i="18"/>
  <c r="CO17" i="18"/>
  <c r="CK17" i="18"/>
  <c r="CF17" i="18"/>
  <c r="CA17" i="18"/>
  <c r="CB17" i="18"/>
  <c r="BW17" i="18"/>
  <c r="BQ17" i="18"/>
  <c r="BT17" i="18" s="1"/>
  <c r="BS17" i="18"/>
  <c r="BR17" i="18"/>
  <c r="BN17" i="18"/>
  <c r="BK17" i="18"/>
  <c r="BJ17" i="18"/>
  <c r="BI17" i="18"/>
  <c r="BH17" i="18"/>
  <c r="BE17" i="18"/>
  <c r="BB17" i="18"/>
  <c r="AY17" i="18"/>
  <c r="AV17" i="18"/>
  <c r="AS17" i="18"/>
  <c r="AO17" i="18"/>
  <c r="AJ17" i="18"/>
  <c r="AE17" i="18"/>
  <c r="AF17" i="18"/>
  <c r="AA17" i="18"/>
  <c r="X17" i="18"/>
  <c r="U17" i="18"/>
  <c r="R17" i="18"/>
  <c r="O17" i="18"/>
  <c r="L17" i="18"/>
  <c r="I17" i="18"/>
  <c r="E17" i="18"/>
  <c r="F17" i="18" s="1"/>
  <c r="D17" i="18"/>
  <c r="CT16" i="18"/>
  <c r="CS16" i="18"/>
  <c r="CO16" i="18"/>
  <c r="CK16" i="18"/>
  <c r="CF16" i="18"/>
  <c r="CA16" i="18"/>
  <c r="CB16" i="18"/>
  <c r="BW16" i="18"/>
  <c r="BQ16" i="18"/>
  <c r="BT16" i="18" s="1"/>
  <c r="BS16" i="18"/>
  <c r="BR16" i="18"/>
  <c r="BN16" i="18"/>
  <c r="BK16" i="18"/>
  <c r="BJ16" i="18"/>
  <c r="BI16" i="18"/>
  <c r="BH16" i="18"/>
  <c r="BE16" i="18"/>
  <c r="BB16" i="18"/>
  <c r="AY16" i="18"/>
  <c r="AV16" i="18"/>
  <c r="AS16" i="18"/>
  <c r="AO16" i="18"/>
  <c r="AJ16" i="18"/>
  <c r="AE16" i="18"/>
  <c r="AF16" i="18"/>
  <c r="AA16" i="18"/>
  <c r="X16" i="18"/>
  <c r="U16" i="18"/>
  <c r="R16" i="18"/>
  <c r="O16" i="18"/>
  <c r="L16" i="18"/>
  <c r="I16" i="18"/>
  <c r="E16" i="18"/>
  <c r="F16" i="18" s="1"/>
  <c r="D16" i="18"/>
  <c r="CT15" i="18"/>
  <c r="CS15" i="18"/>
  <c r="CO15" i="18"/>
  <c r="CK15" i="18"/>
  <c r="CF15" i="18"/>
  <c r="CA15" i="18"/>
  <c r="BZ15" i="18"/>
  <c r="CC15" i="18" s="1"/>
  <c r="CB15" i="18"/>
  <c r="BW15" i="18"/>
  <c r="BQ15" i="18"/>
  <c r="BT15" i="18" s="1"/>
  <c r="BS15" i="18"/>
  <c r="BR15" i="18"/>
  <c r="BN15" i="18"/>
  <c r="BJ15" i="18"/>
  <c r="BI15" i="18"/>
  <c r="BH15" i="18"/>
  <c r="BE15" i="18"/>
  <c r="BK15" i="18" s="1"/>
  <c r="BB15" i="18"/>
  <c r="AY15" i="18"/>
  <c r="AV15" i="18"/>
  <c r="AS15" i="18"/>
  <c r="AO15" i="18"/>
  <c r="AJ15" i="18"/>
  <c r="AE15" i="18"/>
  <c r="AD15" i="18"/>
  <c r="AG15" i="18" s="1"/>
  <c r="AF15" i="18"/>
  <c r="AA15" i="18"/>
  <c r="X15" i="18"/>
  <c r="U15" i="18"/>
  <c r="R15" i="18"/>
  <c r="O15" i="18"/>
  <c r="L15" i="18"/>
  <c r="I15" i="18"/>
  <c r="E15" i="18"/>
  <c r="F15" i="18" s="1"/>
  <c r="D15" i="18"/>
  <c r="CT14" i="18"/>
  <c r="CS14" i="18"/>
  <c r="CO14" i="18"/>
  <c r="CK14" i="18"/>
  <c r="CF14" i="18"/>
  <c r="CA14" i="18"/>
  <c r="BZ14" i="18"/>
  <c r="CC14" i="18" s="1"/>
  <c r="CB14" i="18"/>
  <c r="BW14" i="18"/>
  <c r="BQ14" i="18"/>
  <c r="BT14" i="18" s="1"/>
  <c r="BS14" i="18"/>
  <c r="BR14" i="18"/>
  <c r="BN14" i="18"/>
  <c r="BJ14" i="18"/>
  <c r="BI14" i="18"/>
  <c r="BE14" i="18"/>
  <c r="BB14" i="18"/>
  <c r="AY14" i="18"/>
  <c r="AV14" i="18"/>
  <c r="AS14" i="18"/>
  <c r="AO14" i="18"/>
  <c r="AJ14" i="18"/>
  <c r="AE14" i="18"/>
  <c r="AD14" i="18"/>
  <c r="AF14" i="18"/>
  <c r="AA14" i="18"/>
  <c r="X14" i="18"/>
  <c r="U14" i="18"/>
  <c r="R14" i="18"/>
  <c r="O14" i="18"/>
  <c r="L14" i="18"/>
  <c r="I14" i="18"/>
  <c r="E14" i="18"/>
  <c r="F14" i="18" s="1"/>
  <c r="D14" i="18"/>
  <c r="CT13" i="18"/>
  <c r="CS13" i="18"/>
  <c r="CO13" i="18"/>
  <c r="CK13" i="18"/>
  <c r="CF13" i="18"/>
  <c r="CA13" i="18"/>
  <c r="CB13" i="18"/>
  <c r="BZ13" i="18"/>
  <c r="BW13" i="18"/>
  <c r="BQ13" i="18"/>
  <c r="BT13" i="18" s="1"/>
  <c r="BS13" i="18"/>
  <c r="BR13" i="18"/>
  <c r="BN13" i="18"/>
  <c r="BJ13" i="18"/>
  <c r="BI13" i="18"/>
  <c r="BE13" i="18"/>
  <c r="BB13" i="18"/>
  <c r="AY13" i="18"/>
  <c r="AV13" i="18"/>
  <c r="AS13" i="18"/>
  <c r="AO13" i="18"/>
  <c r="AJ13" i="18"/>
  <c r="AE13" i="18"/>
  <c r="AF13" i="18"/>
  <c r="AD13" i="18"/>
  <c r="AG13" i="18" s="1"/>
  <c r="AA13" i="18"/>
  <c r="X13" i="18"/>
  <c r="U13" i="18"/>
  <c r="R13" i="18"/>
  <c r="O13" i="18"/>
  <c r="L13" i="18"/>
  <c r="I13" i="18"/>
  <c r="E13" i="18"/>
  <c r="F13" i="18" s="1"/>
  <c r="D13" i="18"/>
  <c r="CT12" i="18"/>
  <c r="CS12" i="18"/>
  <c r="CO12" i="18"/>
  <c r="CK12" i="18"/>
  <c r="CF12" i="18"/>
  <c r="CA12" i="18"/>
  <c r="CB12" i="18"/>
  <c r="BZ12" i="18"/>
  <c r="CC12" i="18" s="1"/>
  <c r="BW12" i="18"/>
  <c r="BQ12" i="18"/>
  <c r="BS12" i="18"/>
  <c r="BR12" i="18"/>
  <c r="BN12" i="18"/>
  <c r="BJ12" i="18"/>
  <c r="BI12" i="18"/>
  <c r="BE12" i="18"/>
  <c r="BB12" i="18"/>
  <c r="AY12" i="18"/>
  <c r="AV12" i="18"/>
  <c r="AS12" i="18"/>
  <c r="AO12" i="18"/>
  <c r="AJ12" i="18"/>
  <c r="AE12" i="18"/>
  <c r="AF12" i="18"/>
  <c r="AD12" i="18"/>
  <c r="AG12" i="18" s="1"/>
  <c r="AA12" i="18"/>
  <c r="X12" i="18"/>
  <c r="U12" i="18"/>
  <c r="R12" i="18"/>
  <c r="O12" i="18"/>
  <c r="L12" i="18"/>
  <c r="I12" i="18"/>
  <c r="E12" i="18"/>
  <c r="F12" i="18" s="1"/>
  <c r="D12" i="18"/>
  <c r="CT11" i="18"/>
  <c r="CS11" i="18"/>
  <c r="CO11" i="18"/>
  <c r="CK11" i="18"/>
  <c r="CF11" i="18"/>
  <c r="CA11" i="18"/>
  <c r="BZ11" i="18"/>
  <c r="CC11" i="18" s="1"/>
  <c r="CB11" i="18"/>
  <c r="BW11" i="18"/>
  <c r="BQ11" i="18"/>
  <c r="BT11" i="18" s="1"/>
  <c r="BS11" i="18"/>
  <c r="BR11" i="18"/>
  <c r="BN11" i="18"/>
  <c r="BJ11" i="18"/>
  <c r="BI11" i="18"/>
  <c r="BH11" i="18"/>
  <c r="BK11" i="18" s="1"/>
  <c r="E11" i="18"/>
  <c r="F11" i="18" s="1"/>
  <c r="BE11" i="18"/>
  <c r="BB11" i="18"/>
  <c r="AY11" i="18"/>
  <c r="AV11" i="18"/>
  <c r="AS11" i="18"/>
  <c r="AO11" i="18"/>
  <c r="AF11" i="18"/>
  <c r="AA11" i="18"/>
  <c r="X11" i="18"/>
  <c r="U11" i="18"/>
  <c r="R11" i="18"/>
  <c r="O11" i="18"/>
  <c r="L11" i="18"/>
  <c r="I11" i="18"/>
  <c r="D11" i="18"/>
  <c r="CS10" i="18"/>
  <c r="CT10" i="18"/>
  <c r="CO10" i="18"/>
  <c r="CK10" i="18"/>
  <c r="CI10" i="18"/>
  <c r="CF10" i="18"/>
  <c r="CJ10" i="18"/>
  <c r="CB10" i="18"/>
  <c r="BW10" i="18"/>
  <c r="BS10" i="18"/>
  <c r="BR10" i="18"/>
  <c r="BN10" i="18"/>
  <c r="BI10" i="18"/>
  <c r="BJ10" i="18"/>
  <c r="E10" i="18"/>
  <c r="F10" i="18" s="1"/>
  <c r="BE10" i="18"/>
  <c r="BB10" i="18"/>
  <c r="AY10" i="18"/>
  <c r="AV10" i="18"/>
  <c r="AS10" i="18"/>
  <c r="AO10" i="18"/>
  <c r="AN10" i="18"/>
  <c r="AJ10" i="18"/>
  <c r="AF10" i="18"/>
  <c r="AE10" i="18"/>
  <c r="AA10" i="18"/>
  <c r="X10" i="18"/>
  <c r="U10" i="18"/>
  <c r="R10" i="18"/>
  <c r="O10" i="18"/>
  <c r="L10" i="18"/>
  <c r="I10" i="18"/>
  <c r="D10" i="18"/>
  <c r="CS9" i="18"/>
  <c r="CT9" i="18"/>
  <c r="CO9" i="18"/>
  <c r="CK9" i="18"/>
  <c r="CJ9" i="18"/>
  <c r="CF9" i="18"/>
  <c r="CB9" i="18"/>
  <c r="BW9" i="18"/>
  <c r="BS9" i="18"/>
  <c r="BR9" i="18"/>
  <c r="BN9" i="18"/>
  <c r="BI9" i="18"/>
  <c r="BJ9" i="18"/>
  <c r="E9" i="18"/>
  <c r="F9" i="18" s="1"/>
  <c r="BE9" i="18"/>
  <c r="BB9" i="18"/>
  <c r="AY9" i="18"/>
  <c r="AV9" i="18"/>
  <c r="AS9" i="18"/>
  <c r="AO9" i="18"/>
  <c r="AN9" i="18"/>
  <c r="AJ9" i="18"/>
  <c r="AF9" i="18"/>
  <c r="AA9" i="18"/>
  <c r="X9" i="18"/>
  <c r="U9" i="18"/>
  <c r="R9" i="18"/>
  <c r="O9" i="18"/>
  <c r="L9" i="18"/>
  <c r="I9" i="18"/>
  <c r="D9" i="18"/>
  <c r="CQ31" i="18"/>
  <c r="CT31" i="18" s="1"/>
  <c r="CP31" i="18"/>
  <c r="CN31" i="18"/>
  <c r="CK8" i="18"/>
  <c r="CH31" i="18"/>
  <c r="CE31" i="18"/>
  <c r="CD31" i="18"/>
  <c r="BY31" i="18"/>
  <c r="CB31" i="18" s="1"/>
  <c r="BX31" i="18"/>
  <c r="BV31" i="18"/>
  <c r="BP31" i="18"/>
  <c r="BO31" i="18"/>
  <c r="BR31" i="18" s="1"/>
  <c r="BM31" i="18"/>
  <c r="BL31" i="18"/>
  <c r="BI8" i="18"/>
  <c r="BF31" i="18"/>
  <c r="BI31" i="18" s="1"/>
  <c r="BE8" i="18"/>
  <c r="BE31" i="18" s="1"/>
  <c r="BD31" i="18"/>
  <c r="BC31" i="18"/>
  <c r="BB8" i="18"/>
  <c r="AZ31" i="18"/>
  <c r="AY8" i="18"/>
  <c r="AX31" i="18"/>
  <c r="AW31" i="18"/>
  <c r="AU31" i="18"/>
  <c r="AV31" i="18" s="1"/>
  <c r="AT31" i="18"/>
  <c r="AR31" i="18"/>
  <c r="AO8" i="18"/>
  <c r="AL31" i="18"/>
  <c r="AN8" i="18"/>
  <c r="AI31" i="18"/>
  <c r="AH31" i="18"/>
  <c r="AC31" i="18"/>
  <c r="AF31" i="18" s="1"/>
  <c r="AB31" i="18"/>
  <c r="Z31" i="18"/>
  <c r="W31" i="18"/>
  <c r="V31" i="18"/>
  <c r="T31" i="18"/>
  <c r="U31" i="18" s="1"/>
  <c r="S31" i="18"/>
  <c r="R8" i="18"/>
  <c r="Q31" i="18"/>
  <c r="R31" i="18" s="1"/>
  <c r="P31" i="18"/>
  <c r="N31" i="18"/>
  <c r="O31" i="18" s="1"/>
  <c r="M31" i="18"/>
  <c r="J31" i="18"/>
  <c r="I8" i="18"/>
  <c r="H31" i="18"/>
  <c r="G31" i="18"/>
  <c r="D8" i="18"/>
  <c r="D31" i="18" s="1"/>
  <c r="CP6" i="18"/>
  <c r="CM6" i="18"/>
  <c r="CG6" i="18"/>
  <c r="CD6" i="18"/>
  <c r="BX6" i="18"/>
  <c r="BU6" i="18"/>
  <c r="BO6" i="18"/>
  <c r="BL6" i="18"/>
  <c r="BF6" i="18"/>
  <c r="BC6" i="18"/>
  <c r="BA6" i="18"/>
  <c r="AZ6" i="18"/>
  <c r="AX6" i="18"/>
  <c r="AW6" i="18"/>
  <c r="AU6" i="18"/>
  <c r="AT6" i="18"/>
  <c r="AR6" i="18"/>
  <c r="AQ6" i="18"/>
  <c r="AK6" i="18"/>
  <c r="AH6" i="18"/>
  <c r="AB6" i="18"/>
  <c r="Y6" i="18"/>
  <c r="W6" i="18"/>
  <c r="V6" i="18"/>
  <c r="T6" i="18"/>
  <c r="S6" i="18"/>
  <c r="Q6" i="18"/>
  <c r="P6" i="18"/>
  <c r="N6" i="18"/>
  <c r="M6" i="18"/>
  <c r="K6" i="18"/>
  <c r="J6" i="18"/>
  <c r="H6" i="18"/>
  <c r="G6" i="18"/>
  <c r="CL10" i="18" l="1"/>
  <c r="K31" i="18"/>
  <c r="L31" i="18" s="1"/>
  <c r="L8" i="18"/>
  <c r="AN23" i="18"/>
  <c r="AM23" i="18"/>
  <c r="AP23" i="18" s="1"/>
  <c r="BG31" i="18"/>
  <c r="BJ31" i="18" s="1"/>
  <c r="BJ8" i="18"/>
  <c r="BH8" i="18"/>
  <c r="CM31" i="18"/>
  <c r="CS31" i="18" s="1"/>
  <c r="CO8" i="18"/>
  <c r="CO31" i="18" s="1"/>
  <c r="CA9" i="18"/>
  <c r="AQ31" i="18"/>
  <c r="AS31" i="18" s="1"/>
  <c r="AS8" i="18"/>
  <c r="AE9" i="18"/>
  <c r="AE11" i="18"/>
  <c r="BU31" i="18"/>
  <c r="CJ12" i="18"/>
  <c r="CI12" i="18"/>
  <c r="CL12" i="18" s="1"/>
  <c r="BW8" i="18"/>
  <c r="BW31" i="18" s="1"/>
  <c r="Y31" i="18"/>
  <c r="AE31" i="18" s="1"/>
  <c r="CA31" i="18"/>
  <c r="CA10" i="18"/>
  <c r="AA8" i="18"/>
  <c r="AA31" i="18" s="1"/>
  <c r="CJ23" i="18"/>
  <c r="CI23" i="18"/>
  <c r="CL23" i="18" s="1"/>
  <c r="AN28" i="18"/>
  <c r="AM28" i="18"/>
  <c r="AP28" i="18" s="1"/>
  <c r="AN24" i="18"/>
  <c r="AM24" i="18"/>
  <c r="AP24" i="18" s="1"/>
  <c r="CJ24" i="18"/>
  <c r="CI24" i="18"/>
  <c r="CL24" i="18" s="1"/>
  <c r="BH9" i="18"/>
  <c r="BK9" i="18" s="1"/>
  <c r="BH10" i="18"/>
  <c r="BK10" i="18" s="1"/>
  <c r="BT30" i="18"/>
  <c r="CJ11" i="18"/>
  <c r="CI11" i="18"/>
  <c r="CL11" i="18" s="1"/>
  <c r="AN12" i="18"/>
  <c r="AM12" i="18"/>
  <c r="AP12" i="18" s="1"/>
  <c r="AN25" i="18"/>
  <c r="AM25" i="18"/>
  <c r="AP25" i="18" s="1"/>
  <c r="CJ28" i="18"/>
  <c r="CI28" i="18"/>
  <c r="CL28" i="18" s="1"/>
  <c r="AD8" i="18"/>
  <c r="BZ8" i="18"/>
  <c r="AD9" i="18"/>
  <c r="AG9" i="18" s="1"/>
  <c r="BZ9" i="18"/>
  <c r="CC9" i="18" s="1"/>
  <c r="AD10" i="18"/>
  <c r="AG10" i="18" s="1"/>
  <c r="BZ10" i="18"/>
  <c r="CC10" i="18" s="1"/>
  <c r="AD11" i="18"/>
  <c r="AG11" i="18" s="1"/>
  <c r="CJ25" i="18"/>
  <c r="CI25" i="18"/>
  <c r="CL25" i="18" s="1"/>
  <c r="O8" i="18"/>
  <c r="AE8" i="18"/>
  <c r="CA8" i="18"/>
  <c r="CC13" i="18"/>
  <c r="AG14" i="18"/>
  <c r="AF8" i="18"/>
  <c r="AV8" i="18"/>
  <c r="CB8" i="18"/>
  <c r="CR8" i="18"/>
  <c r="CR9" i="18"/>
  <c r="CU9" i="18" s="1"/>
  <c r="CR10" i="18"/>
  <c r="CU10" i="18" s="1"/>
  <c r="AN26" i="18"/>
  <c r="AM26" i="18"/>
  <c r="AP26" i="18" s="1"/>
  <c r="AN29" i="18"/>
  <c r="AM29" i="18"/>
  <c r="AP29" i="18" s="1"/>
  <c r="CS8" i="18"/>
  <c r="BT12" i="18"/>
  <c r="AN16" i="18"/>
  <c r="AM16" i="18"/>
  <c r="AP16" i="18" s="1"/>
  <c r="AN17" i="18"/>
  <c r="AM17" i="18"/>
  <c r="AP17" i="18" s="1"/>
  <c r="AN18" i="18"/>
  <c r="AM18" i="18"/>
  <c r="AP18" i="18" s="1"/>
  <c r="BT24" i="18"/>
  <c r="AY31" i="18"/>
  <c r="BN8" i="18"/>
  <c r="BN31" i="18" s="1"/>
  <c r="CT8" i="18"/>
  <c r="CJ14" i="18"/>
  <c r="CI14" i="18"/>
  <c r="CL14" i="18" s="1"/>
  <c r="AN15" i="18"/>
  <c r="AM15" i="18"/>
  <c r="AP15" i="18" s="1"/>
  <c r="CJ15" i="18"/>
  <c r="CI15" i="18"/>
  <c r="CL15" i="18" s="1"/>
  <c r="CJ16" i="18"/>
  <c r="CI16" i="18"/>
  <c r="CL16" i="18" s="1"/>
  <c r="CJ17" i="18"/>
  <c r="CI17" i="18"/>
  <c r="CL17" i="18" s="1"/>
  <c r="AN19" i="18"/>
  <c r="AM19" i="18"/>
  <c r="AP19" i="18" s="1"/>
  <c r="CJ26" i="18"/>
  <c r="CI26" i="18"/>
  <c r="CL26" i="18" s="1"/>
  <c r="AK31" i="18"/>
  <c r="AN31" i="18" s="1"/>
  <c r="AN14" i="18"/>
  <c r="AM14" i="18"/>
  <c r="AP14" i="18" s="1"/>
  <c r="CJ18" i="18"/>
  <c r="CI18" i="18"/>
  <c r="CL18" i="18" s="1"/>
  <c r="CJ19" i="18"/>
  <c r="CI19" i="18"/>
  <c r="CL19" i="18" s="1"/>
  <c r="CJ29" i="18"/>
  <c r="CI29" i="18"/>
  <c r="CL29" i="18" s="1"/>
  <c r="AJ8" i="18"/>
  <c r="AJ31" i="18" s="1"/>
  <c r="BS31" i="18"/>
  <c r="CF8" i="18"/>
  <c r="CF31" i="18" s="1"/>
  <c r="AJ11" i="18"/>
  <c r="CJ13" i="18"/>
  <c r="CI13" i="18"/>
  <c r="CL13" i="18" s="1"/>
  <c r="AN20" i="18"/>
  <c r="AM20" i="18"/>
  <c r="AP20" i="18" s="1"/>
  <c r="BA31" i="18"/>
  <c r="BB31" i="18" s="1"/>
  <c r="E8" i="18"/>
  <c r="U8" i="18"/>
  <c r="BQ8" i="18"/>
  <c r="CG31" i="18"/>
  <c r="CJ31" i="18" s="1"/>
  <c r="BQ9" i="18"/>
  <c r="BT9" i="18" s="1"/>
  <c r="BQ10" i="18"/>
  <c r="BT10" i="18" s="1"/>
  <c r="AN11" i="18"/>
  <c r="AM11" i="18"/>
  <c r="AP11" i="18" s="1"/>
  <c r="CJ20" i="18"/>
  <c r="CI20" i="18"/>
  <c r="CL20" i="18" s="1"/>
  <c r="AN27" i="18"/>
  <c r="AM27" i="18"/>
  <c r="AP27" i="18" s="1"/>
  <c r="AN30" i="18"/>
  <c r="AM30" i="18"/>
  <c r="AP30" i="18" s="1"/>
  <c r="AO31" i="18"/>
  <c r="BR8" i="18"/>
  <c r="CK31" i="18"/>
  <c r="AN21" i="18"/>
  <c r="AM21" i="18"/>
  <c r="AP21" i="18" s="1"/>
  <c r="CJ21" i="18"/>
  <c r="CI21" i="18"/>
  <c r="CL21" i="18" s="1"/>
  <c r="CJ30" i="18"/>
  <c r="CI30" i="18"/>
  <c r="CL30" i="18" s="1"/>
  <c r="X31" i="18"/>
  <c r="AM8" i="18"/>
  <c r="BS8" i="18"/>
  <c r="CI8" i="18"/>
  <c r="AM9" i="18"/>
  <c r="AP9" i="18" s="1"/>
  <c r="CI9" i="18"/>
  <c r="CL9" i="18" s="1"/>
  <c r="AM10" i="18"/>
  <c r="AP10" i="18" s="1"/>
  <c r="AN13" i="18"/>
  <c r="AM13" i="18"/>
  <c r="AP13" i="18" s="1"/>
  <c r="AN22" i="18"/>
  <c r="AM22" i="18"/>
  <c r="AP22" i="18" s="1"/>
  <c r="CJ27" i="18"/>
  <c r="CI27" i="18"/>
  <c r="CL27" i="18" s="1"/>
  <c r="I31" i="18"/>
  <c r="X8" i="18"/>
  <c r="CJ8" i="18"/>
  <c r="CJ22" i="18"/>
  <c r="CI22" i="18"/>
  <c r="CL22" i="18" s="1"/>
  <c r="BH12" i="18"/>
  <c r="BK12" i="18" s="1"/>
  <c r="BH13" i="18"/>
  <c r="BK13" i="18" s="1"/>
  <c r="BH14" i="18"/>
  <c r="BK14" i="18" s="1"/>
  <c r="BH21" i="18"/>
  <c r="BK21" i="18" s="1"/>
  <c r="BH22" i="18"/>
  <c r="BK22" i="18" s="1"/>
  <c r="BH23" i="18"/>
  <c r="BK23" i="18" s="1"/>
  <c r="BH24" i="18"/>
  <c r="BK24" i="18" s="1"/>
  <c r="BH25" i="18"/>
  <c r="BK25" i="18" s="1"/>
  <c r="BH26" i="18"/>
  <c r="BK26" i="18" s="1"/>
  <c r="BH27" i="18"/>
  <c r="BK27" i="18" s="1"/>
  <c r="BH28" i="18"/>
  <c r="BK28" i="18" s="1"/>
  <c r="BH29" i="18"/>
  <c r="BK29" i="18" s="1"/>
  <c r="BH30" i="18"/>
  <c r="BK30" i="18" s="1"/>
  <c r="AD16" i="18"/>
  <c r="AG16" i="18" s="1"/>
  <c r="BZ16" i="18"/>
  <c r="CC16" i="18" s="1"/>
  <c r="AD17" i="18"/>
  <c r="AG17" i="18" s="1"/>
  <c r="BZ17" i="18"/>
  <c r="CC17" i="18" s="1"/>
  <c r="AD18" i="18"/>
  <c r="AG18" i="18" s="1"/>
  <c r="BZ18" i="18"/>
  <c r="CC18" i="18" s="1"/>
  <c r="AD19" i="18"/>
  <c r="AG19" i="18" s="1"/>
  <c r="BZ21" i="18"/>
  <c r="CC21" i="18" s="1"/>
  <c r="BZ22" i="18"/>
  <c r="CC22" i="18" s="1"/>
  <c r="BZ24" i="18"/>
  <c r="CC24" i="18" s="1"/>
  <c r="AD25" i="18"/>
  <c r="AG25" i="18" s="1"/>
  <c r="BZ25" i="18"/>
  <c r="CC25" i="18" s="1"/>
  <c r="AD26" i="18"/>
  <c r="AG26" i="18" s="1"/>
  <c r="CR11" i="18"/>
  <c r="CU11" i="18" s="1"/>
  <c r="CR12" i="18"/>
  <c r="CU12" i="18" s="1"/>
  <c r="CR13" i="18"/>
  <c r="CU13" i="18" s="1"/>
  <c r="CR14" i="18"/>
  <c r="CU14" i="18" s="1"/>
  <c r="CR15" i="18"/>
  <c r="CU15" i="18" s="1"/>
  <c r="CR16" i="18"/>
  <c r="CU16" i="18" s="1"/>
  <c r="CR17" i="18"/>
  <c r="CU17" i="18" s="1"/>
  <c r="CR18" i="18"/>
  <c r="CU18" i="18" s="1"/>
  <c r="CR19" i="18"/>
  <c r="CU19" i="18" s="1"/>
  <c r="CR20" i="18"/>
  <c r="CU20" i="18" s="1"/>
  <c r="CR21" i="18"/>
  <c r="CU21" i="18" s="1"/>
  <c r="CR22" i="18"/>
  <c r="CU22" i="18" s="1"/>
  <c r="CR23" i="18"/>
  <c r="CU23" i="18" s="1"/>
  <c r="CR24" i="18"/>
  <c r="CU24" i="18" s="1"/>
  <c r="CR25" i="18"/>
  <c r="CU25" i="18" s="1"/>
  <c r="CR26" i="18"/>
  <c r="CU26" i="18" s="1"/>
  <c r="CR27" i="18"/>
  <c r="CU27" i="18" s="1"/>
  <c r="CR28" i="18"/>
  <c r="CU28" i="18" s="1"/>
  <c r="CR29" i="18"/>
  <c r="CU29" i="18" s="1"/>
  <c r="CR30" i="18"/>
  <c r="CU30" i="18" s="1"/>
  <c r="BH31" i="18" l="1"/>
  <c r="BK31" i="18" s="1"/>
  <c r="BK8" i="18"/>
  <c r="AM31" i="18"/>
  <c r="AP31" i="18" s="1"/>
  <c r="AP8" i="18"/>
  <c r="BT8" i="18"/>
  <c r="BQ31" i="18"/>
  <c r="BT31" i="18" s="1"/>
  <c r="F8" i="18"/>
  <c r="E31" i="18"/>
  <c r="F31" i="18" s="1"/>
  <c r="CR31" i="18"/>
  <c r="CU31" i="18" s="1"/>
  <c r="CU8" i="18"/>
  <c r="BZ31" i="18"/>
  <c r="CC31" i="18" s="1"/>
  <c r="CC8" i="18"/>
  <c r="AD31" i="18"/>
  <c r="AG31" i="18" s="1"/>
  <c r="AG8" i="18"/>
  <c r="CI31" i="18"/>
  <c r="CL31" i="18" s="1"/>
  <c r="CL8" i="18"/>
</calcChain>
</file>

<file path=xl/sharedStrings.xml><?xml version="1.0" encoding="utf-8"?>
<sst xmlns="http://schemas.openxmlformats.org/spreadsheetml/2006/main" count="249" uniqueCount="112">
  <si>
    <t>2026-Q2</t>
  </si>
  <si>
    <t>#</t>
  </si>
  <si>
    <t>CELKEM</t>
  </si>
  <si>
    <t>Použité zkratky</t>
  </si>
  <si>
    <t>Metodika a doplňující informace</t>
  </si>
  <si>
    <t>Kontaktní informace</t>
  </si>
  <si>
    <t>Předepsané hrubé pojistné vč. aktivního zajištění</t>
  </si>
  <si>
    <t>Pojišťovna</t>
  </si>
  <si>
    <t>AGRA</t>
  </si>
  <si>
    <t>ALLIANZ</t>
  </si>
  <si>
    <t>CARDIF</t>
  </si>
  <si>
    <t>COLONNADE</t>
  </si>
  <si>
    <t>ČPP</t>
  </si>
  <si>
    <t>ČSOBP</t>
  </si>
  <si>
    <t>DIRECT</t>
  </si>
  <si>
    <t>ERGO</t>
  </si>
  <si>
    <t>GČP</t>
  </si>
  <si>
    <t>HALALI</t>
  </si>
  <si>
    <t>HDI</t>
  </si>
  <si>
    <t>HVP</t>
  </si>
  <si>
    <t>KOOP</t>
  </si>
  <si>
    <t>KP</t>
  </si>
  <si>
    <t>MAXIMA</t>
  </si>
  <si>
    <t>METLIFE</t>
  </si>
  <si>
    <t>NN</t>
  </si>
  <si>
    <t>PILLOW</t>
  </si>
  <si>
    <t>SIMPLEA</t>
  </si>
  <si>
    <t>SLAVIA</t>
  </si>
  <si>
    <t>SV</t>
  </si>
  <si>
    <t>UNIQA</t>
  </si>
  <si>
    <t>YOUPLUS</t>
  </si>
  <si>
    <t>Celkem</t>
  </si>
  <si>
    <t>Zkratka</t>
  </si>
  <si>
    <t>Agra pojišťovna, organizační složka</t>
  </si>
  <si>
    <t>Allianz pojišťovna, a.s.</t>
  </si>
  <si>
    <t>BNP Paribas Cardif Pojišťovna, a.s.</t>
  </si>
  <si>
    <t>Colonnade Insurance S.A., organizační složka</t>
  </si>
  <si>
    <t>Česká podnikatelská pojišťovna, a.s.</t>
  </si>
  <si>
    <t>ČSOB Pojišťovna, a. s., člen holdingu ČSOB</t>
  </si>
  <si>
    <t>DIRECT pojišťovna, a.s.</t>
  </si>
  <si>
    <t>ERGO Cestovní Pojišťovna, a. s.</t>
  </si>
  <si>
    <t>Generali Česká pojišťovna a.s.</t>
  </si>
  <si>
    <t>HALALI, všeobecná pojišťovna,a.s.</t>
  </si>
  <si>
    <t>HDI Versicherung AG, OS</t>
  </si>
  <si>
    <t>Hasičská vzájemná pojišťovna, a.s.</t>
  </si>
  <si>
    <t>Kooperativa, pojišťovna, a.s.</t>
  </si>
  <si>
    <t>Komerční pojišťovna, a.s.</t>
  </si>
  <si>
    <t>MAXIMA pojišťovna, a.s.</t>
  </si>
  <si>
    <t>MetLife Europe d.a.c., pobočka pro Českou republiku</t>
  </si>
  <si>
    <t>NN Životní pojišťovna N.V., pobočka pro Českou republiku</t>
  </si>
  <si>
    <t>Pillow pojišťovna, a. s.</t>
  </si>
  <si>
    <t>Simplea pojišťovna, a.s.</t>
  </si>
  <si>
    <t>Slavia pojišťovna a.s.</t>
  </si>
  <si>
    <t>SV pojišťovna, a.s.</t>
  </si>
  <si>
    <t>UNIQA pojišťovna, a.s.</t>
  </si>
  <si>
    <t>YOUPLUS Životní pojišťovna, pobočka pro Českou republiku</t>
  </si>
  <si>
    <t>Metodika zpracování agregovaných výsledků</t>
  </si>
  <si>
    <t>Výsledky jsou agregované z údajů z dohledových výkazů ČNB z vykazovacího rámce EIOPA_SII (AES/QES) a Pojišťovnictví (DOPOS19), jak byly dodány pojišťovnami, které byly členy ČAP v době jejich zpracování, s výjimkou ČKP.</t>
  </si>
  <si>
    <t>Členové ČAP, kteří nevykazují ČNB (pobočky zahraničních pojišťoven), dodávají data v odpovídající struktuře dle svých možností (výjimečně nemusí poskytovat všechny údaje).</t>
  </si>
  <si>
    <t>Hodnoty nezahrnují zákonné pojištění odpovědnosti zaměstnavatele za škodu při pracovním úrazu nebo nemoci z povolání.</t>
  </si>
  <si>
    <t>Hodnoty naopak zahrnují přeshraniční služby členských pojišťoven ČAP, pokud je poskytují.</t>
  </si>
  <si>
    <t>Čtvrftletní výsledky sestavené na základě dohledových výkazů ČNB jsou k dispozici od 1. Q 2020.</t>
  </si>
  <si>
    <t>METLIFE pojišťovna dodává data od 4. Q 2023 (bez srovnávacího období roku 2022).</t>
  </si>
  <si>
    <t>Pozn.: Úrazová a nemocenská připojištění sjednaná ke smlouvám životního pojištění podle zákona o pojišťovnictví vykazují jednotlivé pojišťovny rozdílně, některé v rámci životního pojištění a jiné v rámci neživotního pojištění (tam konkrétně v pojištění ochrany příjmu).</t>
  </si>
  <si>
    <t>Metodika zpracování tržních podílů</t>
  </si>
  <si>
    <t>Tržní podíly členů ČAP jsou stanoveny na základě hrubého předepsaného pojistného (vč. aktivního zajištění).</t>
  </si>
  <si>
    <t>Jednorázové pojistné v životním pojištění je přepočteno na bázi 10 let (zahrnuto jednou desetinou předepsané výše).</t>
  </si>
  <si>
    <t>Hodnoty nezahrnují přeshraniční služby formou pobočky členských pojišťoven ČAP.</t>
  </si>
  <si>
    <t>Doplňující informace</t>
  </si>
  <si>
    <t>Dne 1. 4. 2026 převzala Generali Česká pojišťovna pojistný kmen pobočky D.A.S. právní ochrana. Ta ke stejnému datu přestala fungovat na českém pojistném trhu jako samostatný pojistitel.</t>
  </si>
  <si>
    <t>Od 1. 4. 2026 se ERV Evropská pojišťovna, a. s. nově jmenuje ERGO Cestovní Pojišťovna, a. s.</t>
  </si>
  <si>
    <t>Od 1. 1. 2026 jsou členy ČAP dvě nové pojišťovny: Österreichische Hagelversicherung - Versicherungsverein auf Gegenseitigkeit, Agra pojišťovna, organizační složka a Pillow pojišťovna, a. s.</t>
  </si>
  <si>
    <t>Od roku 2025 působí Direct pojišťovna také v Polsku jako pobočka pojišťovny z jiného členského státu.</t>
  </si>
  <si>
    <t>Dne 26. 8. 2023 došlo k fúzi rakouských společností D.A.S. Rechtsschutz AG a ERGO Versicherung Aktiengesellschaft. Všechna práva a povinnosti přešly ze zanikající společnosti D.A.S. Rechtsschutz AG na nástupnickou společnost ERGO Versicherung Aktiengesellschaft. Nástupnická společnost jedná v České republice prostřednictvím převzatého odštěpného závodu s novým názvem D.A.S. právní ochrana, pobočka ERGO Versicherung Aktiengesellschaft pro ČR.</t>
  </si>
  <si>
    <t>Dne 4. 11. 2021 se německá společnost S.V. Holding AG stala novým a jediným vlastníkem ERGO pojišťovny. K 28. 10. 2022 se změnil název společnosti ERGO pojišťovna, a.s. na SV pojišťovna, a.s.</t>
  </si>
  <si>
    <t>Dne 17. 12. 2021 uzavřely Generali Česká pojišťovna a slovenská Generali Poisťovňa smlouvu, na jejímž základě organizačně propojily své aktivity. Od 20. 12. 2021 pokračují aktivity Generali Poisťovny na Slovensku prostřednictvím organizační složky Generali České pojišťovny pod oficiálním názvem Generali Poisťovňa, pobočka pojišťovny z jiného členského státu.</t>
  </si>
  <si>
    <t>V říjnu 2021 ukončila Pojišťovna VZP, a.s. členství v ČAP.</t>
  </si>
  <si>
    <t>Dne 31. 08. 2021 došlo ke sloučení AXA životní pojišťovny, AXA pojišťovny a slovenské UNIQA poisťovny (nebyla členem ČAP) s UNIQA pojišťovnou. AXA životní pojišťovna a AXA pojišťovna v ČR a UNIQA poisťovna na Slovensku zanikly a česká UNIQA pojišťovna se stala jedinou nástupnickou společností. UNIQA na Slovensku dále působí jako pobočka pojišťovny z jiného členského státu.</t>
  </si>
  <si>
    <t>Od 1. 1. 2020 jsou členy ČAP dvě nové pojišťovny: Simplea pojišťovna, a.s. a Youplus Insurance International AG, pobočka pro Českou republiku.</t>
  </si>
  <si>
    <t>Česká pojišťovna a.s. převzala k 21. 12. 2019 až na výjimky pojistný kmen Generali Pojišťovny a.s. a České pojišťovny ZDRAVÍ a.s. Ke stejnému datu došlo k přejmenování České pojišťovny a.s. na Generali Českou pojišťovnu a.s. a Generali pojišťovny a.s. na Pojišťovnu Patricie a.s. Česká pojišťovna ZDRAVÍ a.s. ukončila členství v ČAP k 31. 12. 2019, Pojišťovna Patricie a.s. k 31.12. 2020.</t>
  </si>
  <si>
    <t>Dne 1. 10. 2019 došlo ke sloučení Aegon a NN pojišťoven. Pojišťovna Aegon v ČR zanikla a NN Životní pojišťovna se stala jedinou nástupnickou společností.</t>
  </si>
  <si>
    <t>Česká asociace pojišťoven</t>
  </si>
  <si>
    <t>Milevská 2095/5</t>
  </si>
  <si>
    <t>140 00 Praha 4</t>
  </si>
  <si>
    <t>+420 222 350 150</t>
  </si>
  <si>
    <t>info@cap.cz</t>
  </si>
  <si>
    <t>www.cap.cz</t>
  </si>
  <si>
    <t>Celkem [Kč]</t>
  </si>
  <si>
    <t>Neživotní pojištění
(bez zákonného pojištění) [Kč]</t>
  </si>
  <si>
    <t>Pojištění léčebných výloh [Kč]</t>
  </si>
  <si>
    <t>Pojištění ochrany příjmu [Kč]</t>
  </si>
  <si>
    <t>Pojištění odpovědnosti za škodu
z provozu motorových vozidel [Kč]</t>
  </si>
  <si>
    <t>Ostatní pojištění motorových vozidel [Kč]</t>
  </si>
  <si>
    <t>Pojištění námořní a letecké dopravy
a pojištění přepravy [Kč]</t>
  </si>
  <si>
    <t>Pojištění pro případ požáru
a jiných škod na majetku [Kč]</t>
  </si>
  <si>
    <t>Obecné pojištění odpovědnosti [Kč]</t>
  </si>
  <si>
    <t>Pojištění úvěrů a záruk [Kč]</t>
  </si>
  <si>
    <t>Pojištění právní ochrany [Kč]</t>
  </si>
  <si>
    <t>Asistence [Kč]</t>
  </si>
  <si>
    <t>Pojištění různých finančních ztrát [Kč]</t>
  </si>
  <si>
    <t>Životní pojištění [Kč]</t>
  </si>
  <si>
    <t>Zdravotní pojištění [Kč]</t>
  </si>
  <si>
    <t>Pojištění s podílem na zisku [Kč]</t>
  </si>
  <si>
    <t>Pojištění s plněním vázaným na index
a na hodnotu investičního fondu [Kč]</t>
  </si>
  <si>
    <t>Ostatní životní pojištění [Kč]</t>
  </si>
  <si>
    <t>1–6/2025</t>
  </si>
  <si>
    <t>1–6/2026</t>
  </si>
  <si>
    <t>Meziroční index</t>
  </si>
  <si>
    <t>Retail</t>
  </si>
  <si>
    <t>Ostatní</t>
  </si>
  <si>
    <t>Jednorázově placené</t>
  </si>
  <si>
    <t>Pozn.: Celkové hodnoty v životním pojištění navíc zahrnují aktivní zajištění a celkové hodnoty v neživotním pojištění aktivní neproporcionální zajištění.
Údaje nezahrnují přeshraniční služby formou pobočky a jednorázové pojistné v životním pojištění je přepočteno na bázi 10 let (zahrnuto jednou desetinou předepsané výše)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</si>
</sst>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0_-;0_-;@_-"/>
    <numFmt numFmtId="165" formatCode="#,##0.0_-;\-#,##0.0_-;0.0_-;@_-"/>
  </numFmts>
  <fonts count="9" x14ac:knownFonts="1">
    <font>
      <sz val="11"/>
      <color theme="1"/>
      <name val="Calibri"/>
      <family val="2"/>
      <charset val="238"/>
      <scheme val="minor"/>
    </font>
    <font>
      <sz val="9"/>
      <color theme="1"/>
      <name val="Arial"/>
      <family val="2"/>
      <charset val="238"/>
    </font>
    <font>
      <b/>
      <sz val="14"/>
      <color rgb="FFCD3728"/>
      <name val="Arial"/>
      <family val="2"/>
      <charset val="238"/>
    </font>
    <font>
      <b/>
      <sz val="9"/>
      <color theme="0"/>
      <name val="Arial"/>
      <family val="2"/>
      <charset val="238"/>
    </font>
    <font>
      <sz val="9"/>
      <name val="Arial"/>
      <family val="2"/>
      <charset val="238"/>
    </font>
    <font>
      <sz val="9"/>
      <color theme="1"/>
      <name val="Calibri"/>
      <family val="2"/>
      <charset val="238"/>
    </font>
    <font>
      <b/>
      <sz val="9"/>
      <color theme="5" tint="-0.499984740745262"/>
      <name val="Arial"/>
      <family val="2"/>
      <charset val="238"/>
    </font>
    <font>
      <b/>
      <sz val="9"/>
      <color theme="4" tint="-0.499984740745262"/>
      <name val="Arial"/>
      <family val="2"/>
      <charset val="238"/>
    </font>
    <font>
      <sz val="9"/>
      <color rgb="FFC00000"/>
      <name val="Arial"/>
      <family val="2"/>
      <charset val="238"/>
    </font>
  </fonts>
  <fills count="9">
    <fill>
      <patternFill patternType="none"/>
    </fill>
    <fill>
      <patternFill patternType="gray125"/>
    </fill>
    <fill>
      <patternFill patternType="solid">
        <fgColor theme="0"/>
        <bgColor indexed="64"/>
      </patternFill>
    </fill>
    <fill>
      <patternFill patternType="solid">
        <fgColor rgb="FF264067"/>
        <bgColor indexed="64"/>
      </patternFill>
    </fill>
    <fill>
      <patternFill patternType="solid">
        <fgColor rgb="FFBDC5D1"/>
        <bgColor indexed="64"/>
      </patternFill>
    </fill>
    <fill>
      <patternFill patternType="solid">
        <fgColor theme="5" tint="0.59999389629810485"/>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4" tint="0.79998168889431442"/>
        <bgColor indexed="64"/>
      </patternFill>
    </fill>
  </fills>
  <borders count="14">
    <border>
      <left/>
      <right/>
      <top/>
      <bottom/>
      <diagonal/>
    </border>
    <border>
      <left/>
      <right/>
      <top/>
      <bottom style="thin">
        <color theme="0"/>
      </bottom>
      <diagonal/>
    </border>
    <border>
      <left/>
      <right style="thin">
        <color theme="0"/>
      </right>
      <top/>
      <bottom style="thin">
        <color theme="0"/>
      </bottom>
      <diagonal/>
    </border>
    <border>
      <left style="thin">
        <color theme="0"/>
      </left>
      <right/>
      <top/>
      <bottom style="thin">
        <color theme="0"/>
      </bottom>
      <diagonal/>
    </border>
    <border>
      <left/>
      <right style="thin">
        <color theme="0"/>
      </right>
      <top/>
      <bottom/>
      <diagonal/>
    </border>
    <border>
      <left style="thin">
        <color theme="0"/>
      </left>
      <right/>
      <top/>
      <bottom/>
      <diagonal/>
    </border>
    <border>
      <left/>
      <right/>
      <top style="thin">
        <color theme="0"/>
      </top>
      <bottom/>
      <diagonal/>
    </border>
    <border>
      <left/>
      <right style="thin">
        <color theme="0"/>
      </right>
      <top style="thin">
        <color theme="0"/>
      </top>
      <bottom/>
      <diagonal/>
    </border>
    <border>
      <left style="thin">
        <color theme="0"/>
      </left>
      <right style="thin">
        <color theme="0"/>
      </right>
      <top style="thin">
        <color theme="0"/>
      </top>
      <bottom/>
      <diagonal/>
    </border>
    <border>
      <left style="thin">
        <color theme="0"/>
      </left>
      <right style="thin">
        <color theme="0"/>
      </right>
      <top/>
      <bottom/>
      <diagonal/>
    </border>
    <border>
      <left style="thin">
        <color theme="0"/>
      </left>
      <right/>
      <top style="thin">
        <color theme="0"/>
      </top>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s>
  <cellStyleXfs count="1">
    <xf numFmtId="0" fontId="0" fillId="0" borderId="0"/>
  </cellStyleXfs>
  <cellXfs count="68">
    <xf numFmtId="0" fontId="0" fillId="0" borderId="0" xfId="0"/>
    <xf numFmtId="0" fontId="1" fillId="2" borderId="0" xfId="0" applyFont="1" applyFill="1" applyAlignment="1">
      <alignment vertical="center"/>
    </xf>
    <xf numFmtId="0" fontId="2" fillId="2" borderId="0" xfId="0" applyFont="1" applyFill="1" applyAlignment="1">
      <alignment horizontal="right" vertical="center"/>
    </xf>
    <xf numFmtId="0" fontId="3" fillId="3" borderId="1" xfId="0" applyFont="1" applyFill="1" applyBorder="1" applyAlignment="1">
      <alignment horizontal="right" vertical="center"/>
    </xf>
    <xf numFmtId="0" fontId="3" fillId="3" borderId="2" xfId="0" applyFont="1" applyFill="1" applyBorder="1" applyAlignment="1">
      <alignment horizontal="center" vertical="center"/>
    </xf>
    <xf numFmtId="0" fontId="3" fillId="3" borderId="3" xfId="0" applyFont="1" applyFill="1" applyBorder="1" applyAlignment="1">
      <alignment horizontal="center" vertical="center"/>
    </xf>
    <xf numFmtId="0" fontId="3" fillId="3" borderId="1" xfId="0" applyFont="1" applyFill="1" applyBorder="1" applyAlignment="1">
      <alignment vertical="center"/>
    </xf>
    <xf numFmtId="0" fontId="4" fillId="4" borderId="0" xfId="0" applyFont="1" applyFill="1" applyAlignment="1">
      <alignment vertical="center"/>
    </xf>
    <xf numFmtId="0" fontId="4" fillId="4" borderId="4" xfId="0" applyFont="1" applyFill="1" applyBorder="1" applyAlignment="1">
      <alignment horizontal="center" vertical="center"/>
    </xf>
    <xf numFmtId="0" fontId="4" fillId="4" borderId="5" xfId="0" applyFont="1" applyFill="1" applyBorder="1" applyAlignment="1">
      <alignment horizontal="center" vertical="center"/>
    </xf>
    <xf numFmtId="0" fontId="4" fillId="4" borderId="4" xfId="0" applyFont="1" applyFill="1" applyBorder="1" applyAlignment="1">
      <alignment vertical="center"/>
    </xf>
    <xf numFmtId="0" fontId="4" fillId="4" borderId="5" xfId="0" applyFont="1" applyFill="1" applyBorder="1" applyAlignment="1">
      <alignment vertical="center"/>
    </xf>
    <xf numFmtId="3" fontId="1" fillId="2" borderId="0" xfId="0" applyNumberFormat="1" applyFont="1" applyFill="1" applyAlignment="1">
      <alignment vertical="center"/>
    </xf>
    <xf numFmtId="0" fontId="1" fillId="4" borderId="0" xfId="0" applyFont="1" applyFill="1" applyAlignment="1">
      <alignment vertical="center"/>
    </xf>
    <xf numFmtId="0" fontId="1" fillId="4" borderId="4" xfId="0" applyFont="1" applyFill="1" applyBorder="1" applyAlignment="1">
      <alignment vertical="center"/>
    </xf>
    <xf numFmtId="164" fontId="1" fillId="4" borderId="9" xfId="0" applyNumberFormat="1" applyFont="1" applyFill="1" applyBorder="1" applyAlignment="1">
      <alignment horizontal="right" vertical="center"/>
    </xf>
    <xf numFmtId="0" fontId="3" fillId="3" borderId="6" xfId="0" applyFont="1" applyFill="1" applyBorder="1" applyAlignment="1">
      <alignment vertical="center"/>
    </xf>
    <xf numFmtId="164" fontId="3" fillId="3" borderId="8" xfId="0" applyNumberFormat="1" applyFont="1" applyFill="1" applyBorder="1" applyAlignment="1">
      <alignment horizontal="right" vertical="center"/>
    </xf>
    <xf numFmtId="0" fontId="4" fillId="4" borderId="7" xfId="0" applyFont="1" applyFill="1" applyBorder="1" applyAlignment="1">
      <alignment horizontal="center" vertical="center"/>
    </xf>
    <xf numFmtId="0" fontId="3" fillId="3" borderId="3" xfId="0" applyFont="1" applyFill="1" applyBorder="1" applyAlignment="1">
      <alignment horizontal="center" vertical="center" wrapText="1"/>
    </xf>
    <xf numFmtId="0" fontId="6" fillId="5" borderId="3" xfId="0" applyFont="1" applyFill="1" applyBorder="1" applyAlignment="1">
      <alignment horizontal="center" vertical="center" wrapText="1"/>
    </xf>
    <xf numFmtId="164" fontId="1" fillId="6" borderId="9" xfId="0" applyNumberFormat="1" applyFont="1" applyFill="1" applyBorder="1" applyAlignment="1">
      <alignment horizontal="right" vertical="center"/>
    </xf>
    <xf numFmtId="164" fontId="1" fillId="6" borderId="5" xfId="0" applyNumberFormat="1" applyFont="1" applyFill="1" applyBorder="1" applyAlignment="1">
      <alignment horizontal="right" vertical="center"/>
    </xf>
    <xf numFmtId="0" fontId="7" fillId="7" borderId="3" xfId="0" applyFont="1" applyFill="1" applyBorder="1" applyAlignment="1">
      <alignment horizontal="center" vertical="center" wrapText="1"/>
    </xf>
    <xf numFmtId="164" fontId="1" fillId="8" borderId="9" xfId="0" applyNumberFormat="1" applyFont="1" applyFill="1" applyBorder="1" applyAlignment="1">
      <alignment horizontal="right" vertical="center"/>
    </xf>
    <xf numFmtId="0" fontId="4" fillId="4" borderId="6" xfId="0" applyFont="1" applyFill="1" applyBorder="1" applyAlignment="1">
      <alignment vertical="center"/>
    </xf>
    <xf numFmtId="0" fontId="4" fillId="4" borderId="10" xfId="0" applyFont="1" applyFill="1" applyBorder="1" applyAlignment="1">
      <alignment horizontal="center" vertical="center"/>
    </xf>
    <xf numFmtId="0" fontId="3" fillId="3" borderId="1" xfId="0" applyFont="1" applyFill="1" applyBorder="1" applyAlignment="1">
      <alignment horizontal="center" vertical="center"/>
    </xf>
    <xf numFmtId="0" fontId="4" fillId="4" borderId="6" xfId="0" applyFont="1" applyFill="1" applyBorder="1" applyAlignment="1">
      <alignment horizontal="center" vertical="center"/>
    </xf>
    <xf numFmtId="0" fontId="4" fillId="4" borderId="0" xfId="0" applyFont="1" applyFill="1" applyAlignment="1">
      <alignment vertical="center" wrapText="1"/>
    </xf>
    <xf numFmtId="0" fontId="4" fillId="4" borderId="0" xfId="0" applyFont="1" applyFill="1" applyAlignment="1">
      <alignment horizontal="center" vertical="center"/>
    </xf>
    <xf numFmtId="0" fontId="8" fillId="4" borderId="0" xfId="0" applyFont="1" applyFill="1" applyAlignment="1">
      <alignment vertical="center" wrapText="1"/>
    </xf>
    <xf numFmtId="49" fontId="4" fillId="4" borderId="0" xfId="0" applyNumberFormat="1" applyFont="1" applyFill="1" applyAlignment="1">
      <alignment vertical="center" wrapText="1"/>
    </xf>
    <xf numFmtId="14" fontId="8" fillId="4" borderId="0" xfId="0" applyNumberFormat="1" applyFont="1" applyFill="1" applyAlignment="1">
      <alignment horizontal="left" vertical="center" wrapText="1"/>
    </xf>
    <xf numFmtId="0" fontId="5" fillId="2" borderId="0" xfId="0" applyFont="1" applyFill="1" applyAlignment="1">
      <alignment vertical="center"/>
    </xf>
    <xf numFmtId="3" fontId="1" fillId="2" borderId="0" xfId="0" applyNumberFormat="1" applyFont="1" applyFill="1" applyAlignment="1">
      <alignment vertical="center" wrapText="1"/>
    </xf>
    <xf numFmtId="0" fontId="3" fillId="3" borderId="11" xfId="0" applyFont="1" applyFill="1" applyBorder="1" applyAlignment="1">
      <alignment horizontal="center" vertical="center" wrapText="1"/>
    </xf>
    <xf numFmtId="0" fontId="7" fillId="7" borderId="11" xfId="0" applyFont="1" applyFill="1" applyBorder="1" applyAlignment="1">
      <alignment horizontal="center" vertical="center" wrapText="1"/>
    </xf>
    <xf numFmtId="165" fontId="1" fillId="4" borderId="9" xfId="0" applyNumberFormat="1" applyFont="1" applyFill="1" applyBorder="1" applyAlignment="1">
      <alignment horizontal="right" vertical="center"/>
    </xf>
    <xf numFmtId="165" fontId="1" fillId="8" borderId="9" xfId="0" applyNumberFormat="1" applyFont="1" applyFill="1" applyBorder="1" applyAlignment="1">
      <alignment horizontal="right" vertical="center"/>
    </xf>
    <xf numFmtId="165" fontId="1" fillId="6" borderId="9" xfId="0" applyNumberFormat="1" applyFont="1" applyFill="1" applyBorder="1" applyAlignment="1">
      <alignment horizontal="right" vertical="center"/>
    </xf>
    <xf numFmtId="165" fontId="1" fillId="6" borderId="5" xfId="0" applyNumberFormat="1" applyFont="1" applyFill="1" applyBorder="1" applyAlignment="1">
      <alignment horizontal="right" vertical="center"/>
    </xf>
    <xf numFmtId="165" fontId="3" fillId="3" borderId="8" xfId="0" applyNumberFormat="1" applyFont="1" applyFill="1" applyBorder="1" applyAlignment="1">
      <alignment horizontal="right" vertical="center"/>
    </xf>
    <xf numFmtId="164" fontId="7" fillId="7" borderId="8" xfId="0" applyNumberFormat="1" applyFont="1" applyFill="1" applyBorder="1" applyAlignment="1">
      <alignment horizontal="right" vertical="center"/>
    </xf>
    <xf numFmtId="165" fontId="7" fillId="7" borderId="8" xfId="0" applyNumberFormat="1" applyFont="1" applyFill="1" applyBorder="1" applyAlignment="1">
      <alignment horizontal="right" vertical="center"/>
    </xf>
    <xf numFmtId="164" fontId="6" fillId="5" borderId="8" xfId="0" applyNumberFormat="1" applyFont="1" applyFill="1" applyBorder="1" applyAlignment="1">
      <alignment horizontal="right" vertical="center"/>
    </xf>
    <xf numFmtId="165" fontId="6" fillId="5" borderId="8" xfId="0" applyNumberFormat="1" applyFont="1" applyFill="1" applyBorder="1" applyAlignment="1">
      <alignment horizontal="right" vertical="center"/>
    </xf>
    <xf numFmtId="165" fontId="6" fillId="5" borderId="10" xfId="0" applyNumberFormat="1" applyFont="1" applyFill="1" applyBorder="1" applyAlignment="1">
      <alignment horizontal="right" vertical="center"/>
    </xf>
    <xf numFmtId="164" fontId="6" fillId="5" borderId="10" xfId="0" applyNumberFormat="1" applyFont="1" applyFill="1" applyBorder="1" applyAlignment="1">
      <alignment horizontal="right" vertical="center"/>
    </xf>
    <xf numFmtId="0" fontId="6" fillId="5" borderId="11" xfId="0" applyFont="1" applyFill="1" applyBorder="1" applyAlignment="1">
      <alignment horizontal="center" vertical="center" wrapText="1"/>
    </xf>
    <xf numFmtId="0" fontId="0" fillId="0" borderId="12" xfId="0" applyBorder="1" applyAlignment="1">
      <alignment horizontal="center" vertical="center" wrapText="1"/>
    </xf>
    <xf numFmtId="0" fontId="1" fillId="2" borderId="0" xfId="0" applyFont="1" applyFill="1" applyAlignment="1">
      <alignment vertical="center" wrapText="1"/>
    </xf>
    <xf numFmtId="0" fontId="0" fillId="0" borderId="0" xfId="0" applyAlignment="1">
      <alignment vertical="center" wrapText="1"/>
    </xf>
    <xf numFmtId="0" fontId="0" fillId="0" borderId="0" xfId="0" applyAlignment="1">
      <alignment vertical="center"/>
    </xf>
    <xf numFmtId="0" fontId="0" fillId="0" borderId="13" xfId="0" applyBorder="1" applyAlignment="1">
      <alignment horizontal="center" vertical="center" wrapText="1"/>
    </xf>
    <xf numFmtId="0" fontId="6" fillId="5" borderId="3" xfId="0" applyFont="1" applyFill="1" applyBorder="1" applyAlignment="1">
      <alignment horizontal="center" vertical="center" wrapText="1"/>
    </xf>
    <xf numFmtId="0" fontId="6" fillId="5" borderId="1" xfId="0" applyFont="1" applyFill="1" applyBorder="1" applyAlignment="1">
      <alignment horizontal="center" vertical="center" wrapText="1"/>
    </xf>
    <xf numFmtId="0" fontId="0" fillId="0" borderId="1" xfId="0" applyBorder="1" applyAlignment="1">
      <alignment horizontal="center" vertical="center" wrapText="1"/>
    </xf>
    <xf numFmtId="0" fontId="0" fillId="0" borderId="2" xfId="0" applyBorder="1" applyAlignment="1">
      <alignment horizontal="center" vertical="center" wrapText="1"/>
    </xf>
    <xf numFmtId="0" fontId="7" fillId="7" borderId="11" xfId="0" applyFont="1" applyFill="1" applyBorder="1" applyAlignment="1">
      <alignment horizontal="center" vertical="center" wrapText="1"/>
    </xf>
    <xf numFmtId="0" fontId="7" fillId="7" borderId="3" xfId="0" applyFont="1" applyFill="1" applyBorder="1" applyAlignment="1">
      <alignment horizontal="center" vertical="center" wrapText="1"/>
    </xf>
    <xf numFmtId="0" fontId="3" fillId="3" borderId="0" xfId="0" applyFont="1" applyFill="1" applyAlignment="1">
      <alignment vertical="center"/>
    </xf>
    <xf numFmtId="0" fontId="0" fillId="0" borderId="1" xfId="0" applyBorder="1" applyAlignment="1">
      <alignment vertical="center"/>
    </xf>
    <xf numFmtId="0" fontId="3" fillId="3" borderId="4" xfId="0" applyFont="1" applyFill="1" applyBorder="1" applyAlignment="1">
      <alignment vertical="center"/>
    </xf>
    <xf numFmtId="0" fontId="0" fillId="0" borderId="4" xfId="0" applyBorder="1" applyAlignment="1">
      <alignment vertical="center"/>
    </xf>
    <xf numFmtId="0" fontId="0" fillId="0" borderId="2" xfId="0" applyBorder="1" applyAlignment="1">
      <alignment vertical="center"/>
    </xf>
    <xf numFmtId="0" fontId="3" fillId="3" borderId="3" xfId="0" applyFont="1" applyFill="1" applyBorder="1" applyAlignment="1">
      <alignment horizontal="center" vertical="center" wrapText="1"/>
    </xf>
    <xf numFmtId="0" fontId="7" fillId="7" borderId="1" xfId="0" applyFont="1" applyFill="1" applyBorder="1" applyAlignment="1">
      <alignment horizontal="center" vertical="center" wrapText="1"/>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2</xdr:col>
      <xdr:colOff>1034991</xdr:colOff>
      <xdr:row>3</xdr:row>
      <xdr:rowOff>4180</xdr:rowOff>
    </xdr:to>
    <xdr:pic>
      <xdr:nvPicPr>
        <xdr:cNvPr id="2" name="obrázek 51" descr="WEB_CAP_verze_1">
          <a:extLst>
            <a:ext uri="{FF2B5EF4-FFF2-40B4-BE49-F238E27FC236}">
              <a16:creationId xmlns:a16="http://schemas.microsoft.com/office/drawing/2014/main" id="{86B15994-27E5-4820-85F4-648F522D7F5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33004" y="149629"/>
          <a:ext cx="1167994" cy="5029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4</xdr:col>
      <xdr:colOff>619354</xdr:colOff>
      <xdr:row>2</xdr:row>
      <xdr:rowOff>245249</xdr:rowOff>
    </xdr:to>
    <xdr:pic>
      <xdr:nvPicPr>
        <xdr:cNvPr id="2" name="obrázek 51" descr="WEB_CAP_verze_1">
          <a:extLst>
            <a:ext uri="{FF2B5EF4-FFF2-40B4-BE49-F238E27FC236}">
              <a16:creationId xmlns:a16="http://schemas.microsoft.com/office/drawing/2014/main" id="{39117E47-A7A3-424E-87A1-4170A2DFC24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33004" y="149629"/>
          <a:ext cx="1167994" cy="5029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2</xdr:col>
      <xdr:colOff>1034991</xdr:colOff>
      <xdr:row>2</xdr:row>
      <xdr:rowOff>245249</xdr:rowOff>
    </xdr:to>
    <xdr:pic>
      <xdr:nvPicPr>
        <xdr:cNvPr id="2" name="obrázek 51" descr="WEB_CAP_verze_1">
          <a:extLst>
            <a:ext uri="{FF2B5EF4-FFF2-40B4-BE49-F238E27FC236}">
              <a16:creationId xmlns:a16="http://schemas.microsoft.com/office/drawing/2014/main" id="{32901ACE-6A4B-4F9E-BA34-A83FD7BD1E0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33004" y="149629"/>
          <a:ext cx="1167994" cy="5029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2</xdr:col>
      <xdr:colOff>1034991</xdr:colOff>
      <xdr:row>2</xdr:row>
      <xdr:rowOff>245249</xdr:rowOff>
    </xdr:to>
    <xdr:pic>
      <xdr:nvPicPr>
        <xdr:cNvPr id="2" name="obrázek 51" descr="WEB_CAP_verze_1">
          <a:extLst>
            <a:ext uri="{FF2B5EF4-FFF2-40B4-BE49-F238E27FC236}">
              <a16:creationId xmlns:a16="http://schemas.microsoft.com/office/drawing/2014/main" id="{5E547736-C3D9-4725-8F33-7BA83246B48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33004" y="149629"/>
          <a:ext cx="1167994" cy="50294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Motiv 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1A3802-C913-40DF-9797-61538ED86653}">
  <sheetPr codeName="List220">
    <tabColor theme="0"/>
    <outlinePr summaryRight="0"/>
  </sheetPr>
  <dimension ref="B2:CU51"/>
  <sheetViews>
    <sheetView tabSelected="1" zoomScaleNormal="100" workbookViewId="0">
      <pane xSplit="6" topLeftCell="G1" activePane="topRight" state="frozen"/>
      <selection pane="topRight" activeCell="G1" sqref="G1"/>
    </sheetView>
  </sheetViews>
  <sheetFormatPr defaultColWidth="10.81640625" defaultRowHeight="11.5" outlineLevelCol="2" x14ac:dyDescent="0.35"/>
  <cols>
    <col min="1" max="2" width="1.81640625" style="1" customWidth="1"/>
    <col min="3" max="3" width="50.81640625" style="1" customWidth="1"/>
    <col min="4" max="9" width="15.81640625" style="1" customWidth="1"/>
    <col min="10" max="25" width="15.81640625" style="1" customWidth="1" outlineLevel="1"/>
    <col min="26" max="27" width="15.81640625" style="1" customWidth="1" outlineLevel="2"/>
    <col min="28" max="28" width="15.81640625" style="1" customWidth="1" outlineLevel="1"/>
    <col min="29" max="30" width="15.81640625" style="1" customWidth="1" outlineLevel="2"/>
    <col min="31" max="31" width="15.81640625" style="1" customWidth="1" outlineLevel="1"/>
    <col min="32" max="33" width="15.81640625" style="1" customWidth="1" outlineLevel="2"/>
    <col min="34" max="34" width="15.81640625" style="1" customWidth="1" outlineLevel="1"/>
    <col min="35" max="36" width="15.81640625" style="1" customWidth="1" outlineLevel="2"/>
    <col min="37" max="37" width="15.81640625" style="1" customWidth="1" outlineLevel="1"/>
    <col min="38" max="39" width="15.81640625" style="1" customWidth="1" outlineLevel="2"/>
    <col min="40" max="40" width="15.81640625" style="1" customWidth="1" outlineLevel="1"/>
    <col min="41" max="42" width="15.81640625" style="1" customWidth="1" outlineLevel="2"/>
    <col min="43" max="54" width="15.81640625" style="1" customWidth="1" outlineLevel="1"/>
    <col min="55" max="55" width="15.81640625" style="1" customWidth="1"/>
    <col min="56" max="57" width="15.81640625" style="1" customWidth="1" outlineLevel="2"/>
    <col min="58" max="58" width="15.81640625" style="1" customWidth="1"/>
    <col min="59" max="60" width="15.81640625" style="1" customWidth="1" outlineLevel="2"/>
    <col min="61" max="61" width="15.81640625" style="1" customWidth="1"/>
    <col min="62" max="63" width="15.81640625" style="1" customWidth="1" outlineLevel="2"/>
    <col min="64" max="64" width="15.81640625" style="1" customWidth="1" outlineLevel="1"/>
    <col min="65" max="66" width="15.81640625" style="1" customWidth="1" outlineLevel="2"/>
    <col min="67" max="67" width="15.81640625" style="1" customWidth="1" outlineLevel="1"/>
    <col min="68" max="69" width="15.81640625" style="1" customWidth="1" outlineLevel="2"/>
    <col min="70" max="70" width="15.81640625" style="1" customWidth="1" outlineLevel="1"/>
    <col min="71" max="72" width="15.81640625" style="1" customWidth="1" outlineLevel="2"/>
    <col min="73" max="73" width="15.81640625" style="1" customWidth="1" outlineLevel="1"/>
    <col min="74" max="75" width="15.81640625" style="1" customWidth="1" outlineLevel="2"/>
    <col min="76" max="76" width="15.81640625" style="1" customWidth="1" outlineLevel="1"/>
    <col min="77" max="78" width="15.81640625" style="1" customWidth="1" outlineLevel="2"/>
    <col min="79" max="79" width="15.81640625" style="1" customWidth="1" outlineLevel="1"/>
    <col min="80" max="81" width="15.81640625" style="1" customWidth="1" outlineLevel="2"/>
    <col min="82" max="82" width="15.81640625" style="1" customWidth="1" outlineLevel="1"/>
    <col min="83" max="84" width="15.81640625" style="1" customWidth="1" outlineLevel="2"/>
    <col min="85" max="85" width="15.81640625" style="1" customWidth="1" outlineLevel="1"/>
    <col min="86" max="87" width="15.81640625" style="1" customWidth="1" outlineLevel="2"/>
    <col min="88" max="88" width="15.81640625" style="1" customWidth="1" outlineLevel="1"/>
    <col min="89" max="90" width="15.81640625" style="1" customWidth="1" outlineLevel="2"/>
    <col min="91" max="91" width="15.81640625" style="1" customWidth="1" outlineLevel="1"/>
    <col min="92" max="93" width="15.81640625" style="1" customWidth="1" outlineLevel="2"/>
    <col min="94" max="94" width="15.81640625" style="1" customWidth="1" outlineLevel="1"/>
    <col min="95" max="96" width="15.81640625" style="1" customWidth="1" outlineLevel="2"/>
    <col min="97" max="97" width="15.81640625" style="1" customWidth="1" outlineLevel="1"/>
    <col min="98" max="99" width="15.81640625" style="1" customWidth="1" outlineLevel="2"/>
    <col min="100" max="16384" width="10.81640625" style="1"/>
  </cols>
  <sheetData>
    <row r="2" spans="2:99" ht="20.149999999999999" customHeight="1" x14ac:dyDescent="0.35">
      <c r="BI2" s="2" t="s">
        <v>6</v>
      </c>
      <c r="BJ2" s="2"/>
      <c r="BK2" s="2"/>
    </row>
    <row r="3" spans="2:99" ht="20.149999999999999" customHeight="1" x14ac:dyDescent="0.35">
      <c r="BI3" s="2" t="s">
        <v>0</v>
      </c>
      <c r="BJ3" s="2"/>
      <c r="BK3" s="2"/>
    </row>
    <row r="4" spans="2:99" x14ac:dyDescent="0.35">
      <c r="D4" s="12"/>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c r="BC4" s="12"/>
      <c r="BD4" s="12"/>
      <c r="BE4" s="12"/>
      <c r="BF4" s="12"/>
      <c r="BG4" s="12"/>
      <c r="BH4" s="12"/>
      <c r="BI4" s="12"/>
      <c r="BJ4" s="12"/>
      <c r="BK4" s="12"/>
      <c r="BL4" s="12"/>
      <c r="BM4" s="12"/>
      <c r="BN4" s="12"/>
      <c r="BO4" s="12"/>
      <c r="BP4" s="12"/>
      <c r="BQ4" s="12"/>
      <c r="BR4" s="12"/>
      <c r="BS4" s="12"/>
      <c r="BT4" s="12"/>
      <c r="BU4" s="12"/>
      <c r="BV4" s="12"/>
      <c r="BW4" s="12"/>
      <c r="BX4" s="12"/>
      <c r="BY4" s="12"/>
      <c r="BZ4" s="12"/>
      <c r="CA4" s="12"/>
      <c r="CB4" s="12"/>
      <c r="CC4" s="12"/>
      <c r="CD4" s="35"/>
      <c r="CE4" s="35"/>
      <c r="CF4" s="35"/>
      <c r="CG4" s="35"/>
      <c r="CH4" s="35"/>
      <c r="CI4" s="35"/>
      <c r="CJ4" s="35"/>
      <c r="CK4" s="35"/>
      <c r="CL4" s="35"/>
      <c r="CM4" s="12"/>
      <c r="CN4" s="12"/>
      <c r="CO4" s="12"/>
      <c r="CP4" s="12"/>
      <c r="CQ4" s="12"/>
      <c r="CR4" s="12"/>
      <c r="CS4" s="12"/>
      <c r="CT4" s="12"/>
      <c r="CU4" s="12"/>
    </row>
    <row r="5" spans="2:99" ht="30" customHeight="1" x14ac:dyDescent="0.35">
      <c r="B5" s="61"/>
      <c r="C5" s="63" t="s">
        <v>7</v>
      </c>
      <c r="D5" s="66" t="s">
        <v>87</v>
      </c>
      <c r="E5" s="57"/>
      <c r="F5" s="58"/>
      <c r="G5" s="60" t="s">
        <v>88</v>
      </c>
      <c r="H5" s="57"/>
      <c r="I5" s="58"/>
      <c r="J5" s="60" t="s">
        <v>89</v>
      </c>
      <c r="K5" s="57"/>
      <c r="L5" s="58"/>
      <c r="M5" s="60" t="s">
        <v>90</v>
      </c>
      <c r="N5" s="57"/>
      <c r="O5" s="58"/>
      <c r="P5" s="60" t="s">
        <v>91</v>
      </c>
      <c r="Q5" s="57"/>
      <c r="R5" s="58"/>
      <c r="S5" s="60" t="s">
        <v>92</v>
      </c>
      <c r="T5" s="57"/>
      <c r="U5" s="58"/>
      <c r="V5" s="60" t="s">
        <v>93</v>
      </c>
      <c r="W5" s="57"/>
      <c r="X5" s="58"/>
      <c r="Y5" s="60" t="s">
        <v>94</v>
      </c>
      <c r="Z5" s="67"/>
      <c r="AA5" s="67"/>
      <c r="AB5" s="57"/>
      <c r="AC5" s="57"/>
      <c r="AD5" s="57"/>
      <c r="AE5" s="57"/>
      <c r="AF5" s="57"/>
      <c r="AG5" s="58"/>
      <c r="AH5" s="60" t="s">
        <v>95</v>
      </c>
      <c r="AI5" s="67"/>
      <c r="AJ5" s="67"/>
      <c r="AK5" s="57"/>
      <c r="AL5" s="57"/>
      <c r="AM5" s="57"/>
      <c r="AN5" s="57"/>
      <c r="AO5" s="57"/>
      <c r="AP5" s="58"/>
      <c r="AQ5" s="60" t="s">
        <v>96</v>
      </c>
      <c r="AR5" s="57"/>
      <c r="AS5" s="58"/>
      <c r="AT5" s="60" t="s">
        <v>97</v>
      </c>
      <c r="AU5" s="57"/>
      <c r="AV5" s="58"/>
      <c r="AW5" s="60" t="s">
        <v>98</v>
      </c>
      <c r="AX5" s="57"/>
      <c r="AY5" s="58"/>
      <c r="AZ5" s="60" t="s">
        <v>99</v>
      </c>
      <c r="BA5" s="57"/>
      <c r="BB5" s="58"/>
      <c r="BC5" s="55" t="s">
        <v>100</v>
      </c>
      <c r="BD5" s="56"/>
      <c r="BE5" s="56"/>
      <c r="BF5" s="57"/>
      <c r="BG5" s="57"/>
      <c r="BH5" s="57"/>
      <c r="BI5" s="57"/>
      <c r="BJ5" s="57"/>
      <c r="BK5" s="58"/>
      <c r="BL5" s="55" t="s">
        <v>101</v>
      </c>
      <c r="BM5" s="56"/>
      <c r="BN5" s="56"/>
      <c r="BO5" s="57"/>
      <c r="BP5" s="57"/>
      <c r="BQ5" s="57"/>
      <c r="BR5" s="57"/>
      <c r="BS5" s="57"/>
      <c r="BT5" s="58"/>
      <c r="BU5" s="55" t="s">
        <v>102</v>
      </c>
      <c r="BV5" s="56"/>
      <c r="BW5" s="56"/>
      <c r="BX5" s="57"/>
      <c r="BY5" s="57"/>
      <c r="BZ5" s="57"/>
      <c r="CA5" s="57"/>
      <c r="CB5" s="57"/>
      <c r="CC5" s="58"/>
      <c r="CD5" s="55" t="s">
        <v>103</v>
      </c>
      <c r="CE5" s="56"/>
      <c r="CF5" s="56"/>
      <c r="CG5" s="57"/>
      <c r="CH5" s="57"/>
      <c r="CI5" s="57"/>
      <c r="CJ5" s="57"/>
      <c r="CK5" s="57"/>
      <c r="CL5" s="58"/>
      <c r="CM5" s="55" t="s">
        <v>104</v>
      </c>
      <c r="CN5" s="56"/>
      <c r="CO5" s="56"/>
      <c r="CP5" s="57"/>
      <c r="CQ5" s="57"/>
      <c r="CR5" s="57"/>
      <c r="CS5" s="57"/>
      <c r="CT5" s="57"/>
      <c r="CU5" s="57"/>
    </row>
    <row r="6" spans="2:99" ht="30" customHeight="1" x14ac:dyDescent="0.35">
      <c r="B6" s="53"/>
      <c r="C6" s="64"/>
      <c r="D6" s="36" t="s">
        <v>105</v>
      </c>
      <c r="E6" s="36" t="s">
        <v>106</v>
      </c>
      <c r="F6" s="36" t="s">
        <v>107</v>
      </c>
      <c r="G6" s="37" t="str">
        <f>D6</f>
        <v>1–6/2025</v>
      </c>
      <c r="H6" s="37" t="str">
        <f>E6</f>
        <v>1–6/2026</v>
      </c>
      <c r="I6" s="37" t="s">
        <v>107</v>
      </c>
      <c r="J6" s="37" t="str">
        <f>D6</f>
        <v>1–6/2025</v>
      </c>
      <c r="K6" s="37" t="str">
        <f>E6</f>
        <v>1–6/2026</v>
      </c>
      <c r="L6" s="37" t="s">
        <v>107</v>
      </c>
      <c r="M6" s="37" t="str">
        <f>D6</f>
        <v>1–6/2025</v>
      </c>
      <c r="N6" s="37" t="str">
        <f>E6</f>
        <v>1–6/2026</v>
      </c>
      <c r="O6" s="37" t="s">
        <v>107</v>
      </c>
      <c r="P6" s="37" t="str">
        <f>D6</f>
        <v>1–6/2025</v>
      </c>
      <c r="Q6" s="37" t="str">
        <f>E6</f>
        <v>1–6/2026</v>
      </c>
      <c r="R6" s="37" t="s">
        <v>107</v>
      </c>
      <c r="S6" s="37" t="str">
        <f>D6</f>
        <v>1–6/2025</v>
      </c>
      <c r="T6" s="37" t="str">
        <f>E6</f>
        <v>1–6/2026</v>
      </c>
      <c r="U6" s="37" t="s">
        <v>107</v>
      </c>
      <c r="V6" s="37" t="str">
        <f>D6</f>
        <v>1–6/2025</v>
      </c>
      <c r="W6" s="37" t="str">
        <f>E6</f>
        <v>1–6/2026</v>
      </c>
      <c r="X6" s="37" t="s">
        <v>107</v>
      </c>
      <c r="Y6" s="59" t="str">
        <f>D6</f>
        <v>1–6/2025</v>
      </c>
      <c r="Z6" s="50"/>
      <c r="AA6" s="54"/>
      <c r="AB6" s="59" t="str">
        <f>E6</f>
        <v>1–6/2026</v>
      </c>
      <c r="AC6" s="50"/>
      <c r="AD6" s="54"/>
      <c r="AE6" s="59" t="s">
        <v>107</v>
      </c>
      <c r="AF6" s="50"/>
      <c r="AG6" s="54"/>
      <c r="AH6" s="59" t="str">
        <f>D6</f>
        <v>1–6/2025</v>
      </c>
      <c r="AI6" s="50"/>
      <c r="AJ6" s="54"/>
      <c r="AK6" s="59" t="str">
        <f>E6</f>
        <v>1–6/2026</v>
      </c>
      <c r="AL6" s="50"/>
      <c r="AM6" s="54"/>
      <c r="AN6" s="59" t="s">
        <v>107</v>
      </c>
      <c r="AO6" s="50"/>
      <c r="AP6" s="54"/>
      <c r="AQ6" s="37" t="str">
        <f>D6</f>
        <v>1–6/2025</v>
      </c>
      <c r="AR6" s="37" t="str">
        <f>E6</f>
        <v>1–6/2026</v>
      </c>
      <c r="AS6" s="37" t="s">
        <v>107</v>
      </c>
      <c r="AT6" s="37" t="str">
        <f>D6</f>
        <v>1–6/2025</v>
      </c>
      <c r="AU6" s="37" t="str">
        <f>E6</f>
        <v>1–6/2026</v>
      </c>
      <c r="AV6" s="37" t="s">
        <v>107</v>
      </c>
      <c r="AW6" s="37" t="str">
        <f>D6</f>
        <v>1–6/2025</v>
      </c>
      <c r="AX6" s="37" t="str">
        <f>E6</f>
        <v>1–6/2026</v>
      </c>
      <c r="AY6" s="37" t="s">
        <v>107</v>
      </c>
      <c r="AZ6" s="37" t="str">
        <f>D6</f>
        <v>1–6/2025</v>
      </c>
      <c r="BA6" s="37" t="str">
        <f>E6</f>
        <v>1–6/2026</v>
      </c>
      <c r="BB6" s="37" t="s">
        <v>107</v>
      </c>
      <c r="BC6" s="49" t="str">
        <f>D6</f>
        <v>1–6/2025</v>
      </c>
      <c r="BD6" s="50"/>
      <c r="BE6" s="54"/>
      <c r="BF6" s="49" t="str">
        <f>E6</f>
        <v>1–6/2026</v>
      </c>
      <c r="BG6" s="50"/>
      <c r="BH6" s="54"/>
      <c r="BI6" s="49" t="s">
        <v>107</v>
      </c>
      <c r="BJ6" s="50"/>
      <c r="BK6" s="54"/>
      <c r="BL6" s="49" t="str">
        <f>D6</f>
        <v>1–6/2025</v>
      </c>
      <c r="BM6" s="50"/>
      <c r="BN6" s="54"/>
      <c r="BO6" s="49" t="str">
        <f>E6</f>
        <v>1–6/2026</v>
      </c>
      <c r="BP6" s="50"/>
      <c r="BQ6" s="54"/>
      <c r="BR6" s="49" t="s">
        <v>107</v>
      </c>
      <c r="BS6" s="50"/>
      <c r="BT6" s="54"/>
      <c r="BU6" s="49" t="str">
        <f>D6</f>
        <v>1–6/2025</v>
      </c>
      <c r="BV6" s="50"/>
      <c r="BW6" s="54"/>
      <c r="BX6" s="49" t="str">
        <f>E6</f>
        <v>1–6/2026</v>
      </c>
      <c r="BY6" s="50"/>
      <c r="BZ6" s="54"/>
      <c r="CA6" s="49" t="s">
        <v>107</v>
      </c>
      <c r="CB6" s="50"/>
      <c r="CC6" s="54"/>
      <c r="CD6" s="49" t="str">
        <f>D6</f>
        <v>1–6/2025</v>
      </c>
      <c r="CE6" s="50"/>
      <c r="CF6" s="54"/>
      <c r="CG6" s="49" t="str">
        <f>E6</f>
        <v>1–6/2026</v>
      </c>
      <c r="CH6" s="50"/>
      <c r="CI6" s="54"/>
      <c r="CJ6" s="49" t="s">
        <v>107</v>
      </c>
      <c r="CK6" s="50"/>
      <c r="CL6" s="54"/>
      <c r="CM6" s="49" t="str">
        <f>D6</f>
        <v>1–6/2025</v>
      </c>
      <c r="CN6" s="50"/>
      <c r="CO6" s="54"/>
      <c r="CP6" s="49" t="str">
        <f>E6</f>
        <v>1–6/2026</v>
      </c>
      <c r="CQ6" s="50"/>
      <c r="CR6" s="54"/>
      <c r="CS6" s="49" t="s">
        <v>107</v>
      </c>
      <c r="CT6" s="50"/>
      <c r="CU6" s="50"/>
    </row>
    <row r="7" spans="2:99" ht="30" customHeight="1" x14ac:dyDescent="0.35">
      <c r="B7" s="62"/>
      <c r="C7" s="65"/>
      <c r="D7" s="19" t="s">
        <v>31</v>
      </c>
      <c r="E7" s="19" t="s">
        <v>31</v>
      </c>
      <c r="F7" s="19" t="s">
        <v>31</v>
      </c>
      <c r="G7" s="23" t="s">
        <v>31</v>
      </c>
      <c r="H7" s="23" t="s">
        <v>31</v>
      </c>
      <c r="I7" s="23" t="s">
        <v>31</v>
      </c>
      <c r="J7" s="23" t="s">
        <v>31</v>
      </c>
      <c r="K7" s="23" t="s">
        <v>31</v>
      </c>
      <c r="L7" s="23" t="s">
        <v>31</v>
      </c>
      <c r="M7" s="23" t="s">
        <v>31</v>
      </c>
      <c r="N7" s="23" t="s">
        <v>31</v>
      </c>
      <c r="O7" s="23" t="s">
        <v>31</v>
      </c>
      <c r="P7" s="23" t="s">
        <v>31</v>
      </c>
      <c r="Q7" s="23" t="s">
        <v>31</v>
      </c>
      <c r="R7" s="23" t="s">
        <v>31</v>
      </c>
      <c r="S7" s="23" t="s">
        <v>31</v>
      </c>
      <c r="T7" s="23" t="s">
        <v>31</v>
      </c>
      <c r="U7" s="23" t="s">
        <v>31</v>
      </c>
      <c r="V7" s="23" t="s">
        <v>31</v>
      </c>
      <c r="W7" s="23" t="s">
        <v>31</v>
      </c>
      <c r="X7" s="23" t="s">
        <v>31</v>
      </c>
      <c r="Y7" s="23" t="s">
        <v>31</v>
      </c>
      <c r="Z7" s="23" t="s">
        <v>108</v>
      </c>
      <c r="AA7" s="23" t="s">
        <v>109</v>
      </c>
      <c r="AB7" s="23" t="s">
        <v>31</v>
      </c>
      <c r="AC7" s="23" t="s">
        <v>108</v>
      </c>
      <c r="AD7" s="23" t="s">
        <v>109</v>
      </c>
      <c r="AE7" s="23" t="s">
        <v>31</v>
      </c>
      <c r="AF7" s="23" t="s">
        <v>108</v>
      </c>
      <c r="AG7" s="23" t="s">
        <v>109</v>
      </c>
      <c r="AH7" s="23" t="s">
        <v>31</v>
      </c>
      <c r="AI7" s="23" t="s">
        <v>108</v>
      </c>
      <c r="AJ7" s="23" t="s">
        <v>109</v>
      </c>
      <c r="AK7" s="23" t="s">
        <v>31</v>
      </c>
      <c r="AL7" s="23" t="s">
        <v>108</v>
      </c>
      <c r="AM7" s="23" t="s">
        <v>109</v>
      </c>
      <c r="AN7" s="23" t="s">
        <v>31</v>
      </c>
      <c r="AO7" s="23" t="s">
        <v>108</v>
      </c>
      <c r="AP7" s="23" t="s">
        <v>109</v>
      </c>
      <c r="AQ7" s="23" t="s">
        <v>31</v>
      </c>
      <c r="AR7" s="23" t="s">
        <v>31</v>
      </c>
      <c r="AS7" s="23" t="s">
        <v>31</v>
      </c>
      <c r="AT7" s="23" t="s">
        <v>31</v>
      </c>
      <c r="AU7" s="23" t="s">
        <v>31</v>
      </c>
      <c r="AV7" s="23" t="s">
        <v>31</v>
      </c>
      <c r="AW7" s="23" t="s">
        <v>31</v>
      </c>
      <c r="AX7" s="23" t="s">
        <v>31</v>
      </c>
      <c r="AY7" s="23" t="s">
        <v>31</v>
      </c>
      <c r="AZ7" s="23" t="s">
        <v>31</v>
      </c>
      <c r="BA7" s="23" t="s">
        <v>31</v>
      </c>
      <c r="BB7" s="23" t="s">
        <v>31</v>
      </c>
      <c r="BC7" s="20" t="s">
        <v>31</v>
      </c>
      <c r="BD7" s="20" t="s">
        <v>110</v>
      </c>
      <c r="BE7" s="20" t="s">
        <v>109</v>
      </c>
      <c r="BF7" s="20" t="s">
        <v>31</v>
      </c>
      <c r="BG7" s="20" t="s">
        <v>110</v>
      </c>
      <c r="BH7" s="20" t="s">
        <v>109</v>
      </c>
      <c r="BI7" s="20" t="s">
        <v>31</v>
      </c>
      <c r="BJ7" s="20" t="s">
        <v>110</v>
      </c>
      <c r="BK7" s="20" t="s">
        <v>109</v>
      </c>
      <c r="BL7" s="20" t="s">
        <v>31</v>
      </c>
      <c r="BM7" s="20" t="s">
        <v>110</v>
      </c>
      <c r="BN7" s="20" t="s">
        <v>109</v>
      </c>
      <c r="BO7" s="20" t="s">
        <v>31</v>
      </c>
      <c r="BP7" s="20" t="s">
        <v>110</v>
      </c>
      <c r="BQ7" s="20" t="s">
        <v>109</v>
      </c>
      <c r="BR7" s="20" t="s">
        <v>31</v>
      </c>
      <c r="BS7" s="20" t="s">
        <v>110</v>
      </c>
      <c r="BT7" s="20" t="s">
        <v>109</v>
      </c>
      <c r="BU7" s="20" t="s">
        <v>31</v>
      </c>
      <c r="BV7" s="20" t="s">
        <v>110</v>
      </c>
      <c r="BW7" s="20" t="s">
        <v>109</v>
      </c>
      <c r="BX7" s="20" t="s">
        <v>31</v>
      </c>
      <c r="BY7" s="20" t="s">
        <v>110</v>
      </c>
      <c r="BZ7" s="20" t="s">
        <v>109</v>
      </c>
      <c r="CA7" s="20" t="s">
        <v>31</v>
      </c>
      <c r="CB7" s="20" t="s">
        <v>110</v>
      </c>
      <c r="CC7" s="20" t="s">
        <v>109</v>
      </c>
      <c r="CD7" s="20" t="s">
        <v>31</v>
      </c>
      <c r="CE7" s="20" t="s">
        <v>110</v>
      </c>
      <c r="CF7" s="20" t="s">
        <v>109</v>
      </c>
      <c r="CG7" s="20" t="s">
        <v>31</v>
      </c>
      <c r="CH7" s="20" t="s">
        <v>110</v>
      </c>
      <c r="CI7" s="20" t="s">
        <v>109</v>
      </c>
      <c r="CJ7" s="20" t="s">
        <v>31</v>
      </c>
      <c r="CK7" s="20" t="s">
        <v>110</v>
      </c>
      <c r="CL7" s="20" t="s">
        <v>109</v>
      </c>
      <c r="CM7" s="20" t="s">
        <v>31</v>
      </c>
      <c r="CN7" s="20" t="s">
        <v>110</v>
      </c>
      <c r="CO7" s="20" t="s">
        <v>109</v>
      </c>
      <c r="CP7" s="20" t="s">
        <v>31</v>
      </c>
      <c r="CQ7" s="20" t="s">
        <v>110</v>
      </c>
      <c r="CR7" s="20" t="s">
        <v>109</v>
      </c>
      <c r="CS7" s="20" t="s">
        <v>31</v>
      </c>
      <c r="CT7" s="20" t="s">
        <v>110</v>
      </c>
      <c r="CU7" s="20" t="s">
        <v>109</v>
      </c>
    </row>
    <row r="8" spans="2:99" x14ac:dyDescent="0.35">
      <c r="B8" s="13"/>
      <c r="C8" s="14" t="s">
        <v>8</v>
      </c>
      <c r="D8" s="15">
        <f t="shared" ref="D8:D30" si="0">BC8+G8</f>
        <v>327243070</v>
      </c>
      <c r="E8" s="15">
        <f t="shared" ref="E8:E30" si="1">BF8+H8</f>
        <v>281836949</v>
      </c>
      <c r="F8" s="38">
        <f t="shared" ref="F8:F31" si="2">IFERROR(E8/D8*100,"-")</f>
        <v>86.124650095722416</v>
      </c>
      <c r="G8" s="24">
        <v>327243070</v>
      </c>
      <c r="H8" s="24">
        <v>281836949</v>
      </c>
      <c r="I8" s="39">
        <f t="shared" ref="I8:I31" si="3">IFERROR(H8/G8*100,"-")</f>
        <v>86.124650095722416</v>
      </c>
      <c r="J8" s="24">
        <v>0</v>
      </c>
      <c r="K8" s="24">
        <v>0</v>
      </c>
      <c r="L8" s="39" t="str">
        <f t="shared" ref="L8:L31" si="4">IFERROR(K8/J8*100,"-")</f>
        <v>-</v>
      </c>
      <c r="M8" s="24">
        <v>0</v>
      </c>
      <c r="N8" s="24">
        <v>0</v>
      </c>
      <c r="O8" s="39" t="str">
        <f t="shared" ref="O8:O31" si="5">IFERROR(N8/M8*100,"-")</f>
        <v>-</v>
      </c>
      <c r="P8" s="24">
        <v>0</v>
      </c>
      <c r="Q8" s="24">
        <v>0</v>
      </c>
      <c r="R8" s="39" t="str">
        <f t="shared" ref="R8:R31" si="6">IFERROR(Q8/P8*100,"-")</f>
        <v>-</v>
      </c>
      <c r="S8" s="24">
        <v>0</v>
      </c>
      <c r="T8" s="24">
        <v>0</v>
      </c>
      <c r="U8" s="39" t="str">
        <f t="shared" ref="U8:U31" si="7">IFERROR(T8/S8*100,"-")</f>
        <v>-</v>
      </c>
      <c r="V8" s="24">
        <v>0</v>
      </c>
      <c r="W8" s="24">
        <v>0</v>
      </c>
      <c r="X8" s="39" t="str">
        <f t="shared" ref="X8:X31" si="8">IFERROR(W8/V8*100,"-")</f>
        <v>-</v>
      </c>
      <c r="Y8" s="24">
        <v>327243070</v>
      </c>
      <c r="Z8" s="24">
        <v>0</v>
      </c>
      <c r="AA8" s="24">
        <f t="shared" ref="AA8:AA30" si="9">Y8-Z8</f>
        <v>327243070</v>
      </c>
      <c r="AB8" s="24">
        <v>281836949</v>
      </c>
      <c r="AC8" s="24">
        <v>0</v>
      </c>
      <c r="AD8" s="24">
        <f t="shared" ref="AD8:AD30" si="10">AB8-AC8</f>
        <v>281836949</v>
      </c>
      <c r="AE8" s="39">
        <f t="shared" ref="AE8:AG31" si="11">IFERROR(AB8/Y8*100,"-")</f>
        <v>86.124650095722416</v>
      </c>
      <c r="AF8" s="39" t="str">
        <f t="shared" si="11"/>
        <v>-</v>
      </c>
      <c r="AG8" s="39">
        <f t="shared" si="11"/>
        <v>86.124650095722416</v>
      </c>
      <c r="AH8" s="24">
        <v>0</v>
      </c>
      <c r="AI8" s="24">
        <v>0</v>
      </c>
      <c r="AJ8" s="24">
        <f t="shared" ref="AJ8:AJ30" si="12">AH8-AI8</f>
        <v>0</v>
      </c>
      <c r="AK8" s="24">
        <v>0</v>
      </c>
      <c r="AL8" s="24">
        <v>0</v>
      </c>
      <c r="AM8" s="24">
        <f t="shared" ref="AM8:AM30" si="13">AK8-AL8</f>
        <v>0</v>
      </c>
      <c r="AN8" s="39" t="str">
        <f t="shared" ref="AN8:AP31" si="14">IFERROR(AK8/AH8*100,"-")</f>
        <v>-</v>
      </c>
      <c r="AO8" s="39" t="str">
        <f t="shared" si="14"/>
        <v>-</v>
      </c>
      <c r="AP8" s="39" t="str">
        <f t="shared" si="14"/>
        <v>-</v>
      </c>
      <c r="AQ8" s="24">
        <v>0</v>
      </c>
      <c r="AR8" s="24">
        <v>0</v>
      </c>
      <c r="AS8" s="39" t="str">
        <f t="shared" ref="AS8:AS31" si="15">IFERROR(AR8/AQ8*100,"-")</f>
        <v>-</v>
      </c>
      <c r="AT8" s="24">
        <v>0</v>
      </c>
      <c r="AU8" s="24">
        <v>0</v>
      </c>
      <c r="AV8" s="39" t="str">
        <f t="shared" ref="AV8:AV31" si="16">IFERROR(AU8/AT8*100,"-")</f>
        <v>-</v>
      </c>
      <c r="AW8" s="24">
        <v>0</v>
      </c>
      <c r="AX8" s="24">
        <v>0</v>
      </c>
      <c r="AY8" s="39" t="str">
        <f t="shared" ref="AY8:AY31" si="17">IFERROR(AX8/AW8*100,"-")</f>
        <v>-</v>
      </c>
      <c r="AZ8" s="24">
        <v>0</v>
      </c>
      <c r="BA8" s="24">
        <v>0</v>
      </c>
      <c r="BB8" s="39" t="str">
        <f t="shared" ref="BB8:BB31" si="18">IFERROR(BA8/AZ8*100,"-")</f>
        <v>-</v>
      </c>
      <c r="BC8" s="21">
        <v>0</v>
      </c>
      <c r="BD8" s="21">
        <v>0</v>
      </c>
      <c r="BE8" s="21">
        <f t="shared" ref="BE8:BE30" si="19">BC8-BD8</f>
        <v>0</v>
      </c>
      <c r="BF8" s="21">
        <v>0</v>
      </c>
      <c r="BG8" s="21">
        <v>0</v>
      </c>
      <c r="BH8" s="21">
        <f t="shared" ref="BH8:BH30" si="20">BF8-BG8</f>
        <v>0</v>
      </c>
      <c r="BI8" s="40" t="str">
        <f t="shared" ref="BI8:BK31" si="21">IFERROR(BF8/BC8*100,"-")</f>
        <v>-</v>
      </c>
      <c r="BJ8" s="40" t="str">
        <f t="shared" si="21"/>
        <v>-</v>
      </c>
      <c r="BK8" s="40" t="str">
        <f t="shared" si="21"/>
        <v>-</v>
      </c>
      <c r="BL8" s="21">
        <v>0</v>
      </c>
      <c r="BM8" s="21">
        <v>0</v>
      </c>
      <c r="BN8" s="21">
        <f t="shared" ref="BN8:BN30" si="22">BL8-BM8</f>
        <v>0</v>
      </c>
      <c r="BO8" s="21">
        <v>0</v>
      </c>
      <c r="BP8" s="21">
        <v>0</v>
      </c>
      <c r="BQ8" s="21">
        <f t="shared" ref="BQ8:BQ30" si="23">BO8-BP8</f>
        <v>0</v>
      </c>
      <c r="BR8" s="40" t="str">
        <f t="shared" ref="BR8:BT31" si="24">IFERROR(BO8/BL8*100,"-")</f>
        <v>-</v>
      </c>
      <c r="BS8" s="40" t="str">
        <f t="shared" si="24"/>
        <v>-</v>
      </c>
      <c r="BT8" s="40" t="str">
        <f t="shared" si="24"/>
        <v>-</v>
      </c>
      <c r="BU8" s="21">
        <v>0</v>
      </c>
      <c r="BV8" s="21">
        <v>0</v>
      </c>
      <c r="BW8" s="21">
        <f t="shared" ref="BW8:BW30" si="25">BU8-BV8</f>
        <v>0</v>
      </c>
      <c r="BX8" s="21">
        <v>0</v>
      </c>
      <c r="BY8" s="21">
        <v>0</v>
      </c>
      <c r="BZ8" s="21">
        <f t="shared" ref="BZ8:BZ30" si="26">BX8-BY8</f>
        <v>0</v>
      </c>
      <c r="CA8" s="40" t="str">
        <f t="shared" ref="CA8:CC31" si="27">IFERROR(BX8/BU8*100,"-")</f>
        <v>-</v>
      </c>
      <c r="CB8" s="40" t="str">
        <f t="shared" si="27"/>
        <v>-</v>
      </c>
      <c r="CC8" s="40" t="str">
        <f t="shared" si="27"/>
        <v>-</v>
      </c>
      <c r="CD8" s="21">
        <v>0</v>
      </c>
      <c r="CE8" s="21">
        <v>0</v>
      </c>
      <c r="CF8" s="21">
        <f t="shared" ref="CF8:CF30" si="28">CD8-CE8</f>
        <v>0</v>
      </c>
      <c r="CG8" s="21">
        <v>0</v>
      </c>
      <c r="CH8" s="21">
        <v>0</v>
      </c>
      <c r="CI8" s="21">
        <f t="shared" ref="CI8:CI30" si="29">CG8-CH8</f>
        <v>0</v>
      </c>
      <c r="CJ8" s="40" t="str">
        <f t="shared" ref="CJ8:CL31" si="30">IFERROR(CG8/CD8*100,"-")</f>
        <v>-</v>
      </c>
      <c r="CK8" s="41" t="str">
        <f t="shared" si="30"/>
        <v>-</v>
      </c>
      <c r="CL8" s="41" t="str">
        <f t="shared" si="30"/>
        <v>-</v>
      </c>
      <c r="CM8" s="22">
        <v>0</v>
      </c>
      <c r="CN8" s="22">
        <v>0</v>
      </c>
      <c r="CO8" s="22">
        <f t="shared" ref="CO8:CO30" si="31">CM8-CN8</f>
        <v>0</v>
      </c>
      <c r="CP8" s="21">
        <v>0</v>
      </c>
      <c r="CQ8" s="21">
        <v>0</v>
      </c>
      <c r="CR8" s="21">
        <f t="shared" ref="CR8:CR30" si="32">CP8-CQ8</f>
        <v>0</v>
      </c>
      <c r="CS8" s="40" t="str">
        <f t="shared" ref="CS8:CU31" si="33">IFERROR(CP8/CM8*100,"-")</f>
        <v>-</v>
      </c>
      <c r="CT8" s="40" t="str">
        <f t="shared" si="33"/>
        <v>-</v>
      </c>
      <c r="CU8" s="41" t="str">
        <f t="shared" si="33"/>
        <v>-</v>
      </c>
    </row>
    <row r="9" spans="2:99" x14ac:dyDescent="0.35">
      <c r="B9" s="13"/>
      <c r="C9" s="14" t="s">
        <v>9</v>
      </c>
      <c r="D9" s="15">
        <f t="shared" si="0"/>
        <v>11589358975</v>
      </c>
      <c r="E9" s="15">
        <f t="shared" si="1"/>
        <v>12426465243</v>
      </c>
      <c r="F9" s="38">
        <f t="shared" si="2"/>
        <v>107.22305927192146</v>
      </c>
      <c r="G9" s="24">
        <v>9417241758</v>
      </c>
      <c r="H9" s="24">
        <v>10129288269</v>
      </c>
      <c r="I9" s="39">
        <f t="shared" si="3"/>
        <v>107.56109410056413</v>
      </c>
      <c r="J9" s="24">
        <v>0</v>
      </c>
      <c r="K9" s="24">
        <v>0</v>
      </c>
      <c r="L9" s="39" t="str">
        <f t="shared" si="4"/>
        <v>-</v>
      </c>
      <c r="M9" s="24">
        <v>0</v>
      </c>
      <c r="N9" s="24">
        <v>0</v>
      </c>
      <c r="O9" s="39" t="str">
        <f t="shared" si="5"/>
        <v>-</v>
      </c>
      <c r="P9" s="24">
        <v>2673136483</v>
      </c>
      <c r="Q9" s="24">
        <v>2885984129</v>
      </c>
      <c r="R9" s="39">
        <f t="shared" si="6"/>
        <v>107.96246833461814</v>
      </c>
      <c r="S9" s="24">
        <v>3809013286</v>
      </c>
      <c r="T9" s="24">
        <v>4049007446</v>
      </c>
      <c r="U9" s="39">
        <f t="shared" si="7"/>
        <v>106.30069107088957</v>
      </c>
      <c r="V9" s="24">
        <v>31636226</v>
      </c>
      <c r="W9" s="24">
        <v>39539814</v>
      </c>
      <c r="X9" s="39">
        <f t="shared" si="8"/>
        <v>124.98271443629211</v>
      </c>
      <c r="Y9" s="24">
        <v>2112962033</v>
      </c>
      <c r="Z9" s="24">
        <v>1058675940</v>
      </c>
      <c r="AA9" s="24">
        <f t="shared" si="9"/>
        <v>1054286093</v>
      </c>
      <c r="AB9" s="24">
        <v>2225633592</v>
      </c>
      <c r="AC9" s="24">
        <v>1127184156</v>
      </c>
      <c r="AD9" s="24">
        <f t="shared" si="10"/>
        <v>1098449436</v>
      </c>
      <c r="AE9" s="39">
        <f t="shared" si="11"/>
        <v>105.33239865365816</v>
      </c>
      <c r="AF9" s="39">
        <f t="shared" si="11"/>
        <v>106.4711224097527</v>
      </c>
      <c r="AG9" s="39">
        <f t="shared" si="11"/>
        <v>104.18893346817579</v>
      </c>
      <c r="AH9" s="24">
        <v>691031546</v>
      </c>
      <c r="AI9" s="24">
        <v>171548875</v>
      </c>
      <c r="AJ9" s="24">
        <f t="shared" si="12"/>
        <v>519482671</v>
      </c>
      <c r="AK9" s="24">
        <v>821160179</v>
      </c>
      <c r="AL9" s="24">
        <v>185797108</v>
      </c>
      <c r="AM9" s="24">
        <f t="shared" si="13"/>
        <v>635363071</v>
      </c>
      <c r="AN9" s="39">
        <f t="shared" si="14"/>
        <v>118.83106983367733</v>
      </c>
      <c r="AO9" s="39">
        <f t="shared" si="14"/>
        <v>108.3056405936792</v>
      </c>
      <c r="AP9" s="39">
        <f t="shared" si="14"/>
        <v>122.30688461213369</v>
      </c>
      <c r="AQ9" s="24">
        <v>0</v>
      </c>
      <c r="AR9" s="24">
        <v>0</v>
      </c>
      <c r="AS9" s="39" t="str">
        <f t="shared" si="15"/>
        <v>-</v>
      </c>
      <c r="AT9" s="24">
        <v>0</v>
      </c>
      <c r="AU9" s="24">
        <v>0</v>
      </c>
      <c r="AV9" s="39" t="str">
        <f t="shared" si="16"/>
        <v>-</v>
      </c>
      <c r="AW9" s="24">
        <v>99462186</v>
      </c>
      <c r="AX9" s="24">
        <v>107963109</v>
      </c>
      <c r="AY9" s="39">
        <f t="shared" si="17"/>
        <v>108.54688936758336</v>
      </c>
      <c r="AZ9" s="24">
        <v>0</v>
      </c>
      <c r="BA9" s="24">
        <v>0</v>
      </c>
      <c r="BB9" s="39" t="str">
        <f t="shared" si="18"/>
        <v>-</v>
      </c>
      <c r="BC9" s="21">
        <v>2172117217</v>
      </c>
      <c r="BD9" s="21">
        <v>13458500</v>
      </c>
      <c r="BE9" s="21">
        <f t="shared" si="19"/>
        <v>2158658717</v>
      </c>
      <c r="BF9" s="21">
        <v>2297176974</v>
      </c>
      <c r="BG9" s="21">
        <v>10653300</v>
      </c>
      <c r="BH9" s="21">
        <f t="shared" si="20"/>
        <v>2286523674</v>
      </c>
      <c r="BI9" s="40">
        <f t="shared" si="21"/>
        <v>105.75750498275249</v>
      </c>
      <c r="BJ9" s="40">
        <f t="shared" si="21"/>
        <v>79.156666790504133</v>
      </c>
      <c r="BK9" s="40">
        <f t="shared" si="21"/>
        <v>105.9233521256987</v>
      </c>
      <c r="BL9" s="21">
        <v>0</v>
      </c>
      <c r="BM9" s="21">
        <v>0</v>
      </c>
      <c r="BN9" s="21">
        <f t="shared" si="22"/>
        <v>0</v>
      </c>
      <c r="BO9" s="21">
        <v>0</v>
      </c>
      <c r="BP9" s="21">
        <v>0</v>
      </c>
      <c r="BQ9" s="21">
        <f t="shared" si="23"/>
        <v>0</v>
      </c>
      <c r="BR9" s="40" t="str">
        <f t="shared" si="24"/>
        <v>-</v>
      </c>
      <c r="BS9" s="40" t="str">
        <f t="shared" si="24"/>
        <v>-</v>
      </c>
      <c r="BT9" s="40" t="str">
        <f t="shared" si="24"/>
        <v>-</v>
      </c>
      <c r="BU9" s="21">
        <v>92467113</v>
      </c>
      <c r="BV9" s="21">
        <v>41700</v>
      </c>
      <c r="BW9" s="21">
        <f t="shared" si="25"/>
        <v>92425413</v>
      </c>
      <c r="BX9" s="21">
        <v>48290411</v>
      </c>
      <c r="BY9" s="21">
        <v>36600</v>
      </c>
      <c r="BZ9" s="21">
        <f t="shared" si="26"/>
        <v>48253811</v>
      </c>
      <c r="CA9" s="40">
        <f t="shared" si="27"/>
        <v>52.224417345007843</v>
      </c>
      <c r="CB9" s="40">
        <f t="shared" si="27"/>
        <v>87.769784172661872</v>
      </c>
      <c r="CC9" s="40">
        <f t="shared" si="27"/>
        <v>52.208380177862992</v>
      </c>
      <c r="CD9" s="21">
        <v>458356742</v>
      </c>
      <c r="CE9" s="21">
        <v>12118900</v>
      </c>
      <c r="CF9" s="21">
        <f t="shared" si="28"/>
        <v>446237842</v>
      </c>
      <c r="CG9" s="21">
        <v>443702770</v>
      </c>
      <c r="CH9" s="21">
        <v>10360900</v>
      </c>
      <c r="CI9" s="21">
        <f t="shared" si="29"/>
        <v>433341870</v>
      </c>
      <c r="CJ9" s="40">
        <f t="shared" si="30"/>
        <v>96.802933030709085</v>
      </c>
      <c r="CK9" s="41">
        <f t="shared" si="30"/>
        <v>85.493732929556316</v>
      </c>
      <c r="CL9" s="41">
        <f t="shared" si="30"/>
        <v>97.110067594850008</v>
      </c>
      <c r="CM9" s="22">
        <v>1621293361</v>
      </c>
      <c r="CN9" s="22">
        <v>1297900</v>
      </c>
      <c r="CO9" s="22">
        <f t="shared" si="31"/>
        <v>1619995461</v>
      </c>
      <c r="CP9" s="21">
        <v>1805183793</v>
      </c>
      <c r="CQ9" s="21">
        <v>255800</v>
      </c>
      <c r="CR9" s="21">
        <f t="shared" si="32"/>
        <v>1804927993</v>
      </c>
      <c r="CS9" s="40">
        <f t="shared" si="33"/>
        <v>111.34220594640429</v>
      </c>
      <c r="CT9" s="40">
        <f t="shared" si="33"/>
        <v>19.708760305108253</v>
      </c>
      <c r="CU9" s="41">
        <f t="shared" si="33"/>
        <v>111.41562037993884</v>
      </c>
    </row>
    <row r="10" spans="2:99" x14ac:dyDescent="0.35">
      <c r="B10" s="13"/>
      <c r="C10" s="13" t="s">
        <v>10</v>
      </c>
      <c r="D10" s="15">
        <f t="shared" si="0"/>
        <v>2169706665</v>
      </c>
      <c r="E10" s="15">
        <f t="shared" si="1"/>
        <v>2326594810</v>
      </c>
      <c r="F10" s="38">
        <f t="shared" si="2"/>
        <v>107.23084588026556</v>
      </c>
      <c r="G10" s="24">
        <v>1079134874</v>
      </c>
      <c r="H10" s="24">
        <v>1159948401</v>
      </c>
      <c r="I10" s="39">
        <f t="shared" si="3"/>
        <v>107.48873277539911</v>
      </c>
      <c r="J10" s="24">
        <v>54446678</v>
      </c>
      <c r="K10" s="24">
        <v>69878811</v>
      </c>
      <c r="L10" s="39">
        <f t="shared" si="4"/>
        <v>128.34357130108103</v>
      </c>
      <c r="M10" s="24">
        <v>2555862</v>
      </c>
      <c r="N10" s="24">
        <v>29258253</v>
      </c>
      <c r="O10" s="39">
        <f t="shared" si="5"/>
        <v>1144.7508903062842</v>
      </c>
      <c r="P10" s="24">
        <v>0</v>
      </c>
      <c r="Q10" s="24">
        <v>0</v>
      </c>
      <c r="R10" s="39" t="str">
        <f t="shared" si="6"/>
        <v>-</v>
      </c>
      <c r="S10" s="24">
        <v>0</v>
      </c>
      <c r="T10" s="24">
        <v>0</v>
      </c>
      <c r="U10" s="39" t="str">
        <f t="shared" si="7"/>
        <v>-</v>
      </c>
      <c r="V10" s="24">
        <v>0</v>
      </c>
      <c r="W10" s="24">
        <v>0</v>
      </c>
      <c r="X10" s="39" t="str">
        <f t="shared" si="8"/>
        <v>-</v>
      </c>
      <c r="Y10" s="24">
        <v>828585893</v>
      </c>
      <c r="Z10" s="24">
        <v>0</v>
      </c>
      <c r="AA10" s="24">
        <f t="shared" si="9"/>
        <v>828585893</v>
      </c>
      <c r="AB10" s="24">
        <v>861544340</v>
      </c>
      <c r="AC10" s="24">
        <v>0</v>
      </c>
      <c r="AD10" s="24">
        <f t="shared" si="10"/>
        <v>861544340</v>
      </c>
      <c r="AE10" s="39">
        <f t="shared" si="11"/>
        <v>103.97767416491605</v>
      </c>
      <c r="AF10" s="39" t="str">
        <f t="shared" si="11"/>
        <v>-</v>
      </c>
      <c r="AG10" s="39">
        <f t="shared" si="11"/>
        <v>103.97767416491605</v>
      </c>
      <c r="AH10" s="24">
        <v>20231613</v>
      </c>
      <c r="AI10" s="24">
        <v>0</v>
      </c>
      <c r="AJ10" s="24">
        <f t="shared" si="12"/>
        <v>20231613</v>
      </c>
      <c r="AK10" s="24">
        <v>21347331</v>
      </c>
      <c r="AL10" s="24">
        <v>0</v>
      </c>
      <c r="AM10" s="24">
        <f t="shared" si="13"/>
        <v>21347331</v>
      </c>
      <c r="AN10" s="39">
        <f t="shared" si="14"/>
        <v>105.51472588962629</v>
      </c>
      <c r="AO10" s="39" t="str">
        <f t="shared" si="14"/>
        <v>-</v>
      </c>
      <c r="AP10" s="39">
        <f t="shared" si="14"/>
        <v>105.51472588962629</v>
      </c>
      <c r="AQ10" s="24">
        <v>0</v>
      </c>
      <c r="AR10" s="24">
        <v>0</v>
      </c>
      <c r="AS10" s="39" t="str">
        <f t="shared" si="15"/>
        <v>-</v>
      </c>
      <c r="AT10" s="24">
        <v>0</v>
      </c>
      <c r="AU10" s="24">
        <v>0</v>
      </c>
      <c r="AV10" s="39" t="str">
        <f t="shared" si="16"/>
        <v>-</v>
      </c>
      <c r="AW10" s="24">
        <v>0</v>
      </c>
      <c r="AX10" s="24">
        <v>0</v>
      </c>
      <c r="AY10" s="39" t="str">
        <f t="shared" si="17"/>
        <v>-</v>
      </c>
      <c r="AZ10" s="24">
        <v>173314828</v>
      </c>
      <c r="BA10" s="24">
        <v>177919666</v>
      </c>
      <c r="BB10" s="39">
        <f t="shared" si="18"/>
        <v>102.65692096466206</v>
      </c>
      <c r="BC10" s="21">
        <v>1090571791</v>
      </c>
      <c r="BD10" s="21">
        <v>0</v>
      </c>
      <c r="BE10" s="21">
        <f t="shared" si="19"/>
        <v>1090571791</v>
      </c>
      <c r="BF10" s="21">
        <v>1166646409</v>
      </c>
      <c r="BG10" s="21">
        <v>0</v>
      </c>
      <c r="BH10" s="21">
        <f t="shared" si="20"/>
        <v>1166646409</v>
      </c>
      <c r="BI10" s="40">
        <f t="shared" si="21"/>
        <v>106.975663466432</v>
      </c>
      <c r="BJ10" s="40" t="str">
        <f t="shared" si="21"/>
        <v>-</v>
      </c>
      <c r="BK10" s="40">
        <f t="shared" si="21"/>
        <v>106.975663466432</v>
      </c>
      <c r="BL10" s="21">
        <v>585285076</v>
      </c>
      <c r="BM10" s="21">
        <v>0</v>
      </c>
      <c r="BN10" s="21">
        <f t="shared" si="22"/>
        <v>585285076</v>
      </c>
      <c r="BO10" s="21">
        <v>613094189</v>
      </c>
      <c r="BP10" s="21">
        <v>0</v>
      </c>
      <c r="BQ10" s="21">
        <f t="shared" si="23"/>
        <v>613094189</v>
      </c>
      <c r="BR10" s="40">
        <f t="shared" si="24"/>
        <v>104.75137913818939</v>
      </c>
      <c r="BS10" s="40" t="str">
        <f t="shared" si="24"/>
        <v>-</v>
      </c>
      <c r="BT10" s="40">
        <f t="shared" si="24"/>
        <v>104.75137913818939</v>
      </c>
      <c r="BU10" s="21">
        <v>0</v>
      </c>
      <c r="BV10" s="21">
        <v>0</v>
      </c>
      <c r="BW10" s="21">
        <f t="shared" si="25"/>
        <v>0</v>
      </c>
      <c r="BX10" s="21">
        <v>0</v>
      </c>
      <c r="BY10" s="21">
        <v>0</v>
      </c>
      <c r="BZ10" s="21">
        <f t="shared" si="26"/>
        <v>0</v>
      </c>
      <c r="CA10" s="40" t="str">
        <f t="shared" si="27"/>
        <v>-</v>
      </c>
      <c r="CB10" s="40" t="str">
        <f t="shared" si="27"/>
        <v>-</v>
      </c>
      <c r="CC10" s="40" t="str">
        <f t="shared" si="27"/>
        <v>-</v>
      </c>
      <c r="CD10" s="21">
        <v>0</v>
      </c>
      <c r="CE10" s="21">
        <v>0</v>
      </c>
      <c r="CF10" s="21">
        <f t="shared" si="28"/>
        <v>0</v>
      </c>
      <c r="CG10" s="21">
        <v>0</v>
      </c>
      <c r="CH10" s="21">
        <v>0</v>
      </c>
      <c r="CI10" s="21">
        <f t="shared" si="29"/>
        <v>0</v>
      </c>
      <c r="CJ10" s="40" t="str">
        <f t="shared" si="30"/>
        <v>-</v>
      </c>
      <c r="CK10" s="41" t="str">
        <f t="shared" si="30"/>
        <v>-</v>
      </c>
      <c r="CL10" s="41" t="str">
        <f t="shared" si="30"/>
        <v>-</v>
      </c>
      <c r="CM10" s="22">
        <v>159224774</v>
      </c>
      <c r="CN10" s="22">
        <v>0</v>
      </c>
      <c r="CO10" s="22">
        <f t="shared" si="31"/>
        <v>159224774</v>
      </c>
      <c r="CP10" s="21">
        <v>168129835</v>
      </c>
      <c r="CQ10" s="21">
        <v>0</v>
      </c>
      <c r="CR10" s="21">
        <f t="shared" si="32"/>
        <v>168129835</v>
      </c>
      <c r="CS10" s="40">
        <f t="shared" si="33"/>
        <v>105.59276096067813</v>
      </c>
      <c r="CT10" s="40" t="str">
        <f t="shared" si="33"/>
        <v>-</v>
      </c>
      <c r="CU10" s="41">
        <f t="shared" si="33"/>
        <v>105.59276096067813</v>
      </c>
    </row>
    <row r="11" spans="2:99" x14ac:dyDescent="0.35">
      <c r="B11" s="13"/>
      <c r="C11" s="13" t="s">
        <v>11</v>
      </c>
      <c r="D11" s="15">
        <f t="shared" si="0"/>
        <v>923234726</v>
      </c>
      <c r="E11" s="15">
        <f t="shared" si="1"/>
        <v>938448780</v>
      </c>
      <c r="F11" s="38">
        <f t="shared" si="2"/>
        <v>101.64790746833326</v>
      </c>
      <c r="G11" s="24">
        <v>923234726</v>
      </c>
      <c r="H11" s="24">
        <v>938448780</v>
      </c>
      <c r="I11" s="39">
        <f t="shared" si="3"/>
        <v>101.64790746833326</v>
      </c>
      <c r="J11" s="24">
        <v>217203359</v>
      </c>
      <c r="K11" s="24">
        <v>226585658</v>
      </c>
      <c r="L11" s="39">
        <f t="shared" si="4"/>
        <v>104.31959203724837</v>
      </c>
      <c r="M11" s="24">
        <v>0</v>
      </c>
      <c r="N11" s="24">
        <v>0</v>
      </c>
      <c r="O11" s="39" t="str">
        <f t="shared" si="5"/>
        <v>-</v>
      </c>
      <c r="P11" s="24">
        <v>0</v>
      </c>
      <c r="Q11" s="24">
        <v>0</v>
      </c>
      <c r="R11" s="39" t="str">
        <f t="shared" si="6"/>
        <v>-</v>
      </c>
      <c r="S11" s="24">
        <v>0</v>
      </c>
      <c r="T11" s="24">
        <v>0</v>
      </c>
      <c r="U11" s="39" t="str">
        <f t="shared" si="7"/>
        <v>-</v>
      </c>
      <c r="V11" s="24">
        <v>70910110</v>
      </c>
      <c r="W11" s="24">
        <v>59273280</v>
      </c>
      <c r="X11" s="39">
        <f t="shared" si="8"/>
        <v>83.58932174833744</v>
      </c>
      <c r="Y11" s="24">
        <v>275392849</v>
      </c>
      <c r="Z11" s="24">
        <v>2084090</v>
      </c>
      <c r="AA11" s="24">
        <f t="shared" si="9"/>
        <v>273308759</v>
      </c>
      <c r="AB11" s="24">
        <v>272447771</v>
      </c>
      <c r="AC11" s="24">
        <v>1806575</v>
      </c>
      <c r="AD11" s="24">
        <f t="shared" si="10"/>
        <v>270641196</v>
      </c>
      <c r="AE11" s="39">
        <f t="shared" si="11"/>
        <v>98.930590242014603</v>
      </c>
      <c r="AF11" s="39">
        <f t="shared" si="11"/>
        <v>86.684116328949329</v>
      </c>
      <c r="AG11" s="39">
        <f t="shared" si="11"/>
        <v>99.023974566435314</v>
      </c>
      <c r="AH11" s="24">
        <v>287981126</v>
      </c>
      <c r="AI11" s="24">
        <v>0</v>
      </c>
      <c r="AJ11" s="24">
        <f t="shared" si="12"/>
        <v>287981126</v>
      </c>
      <c r="AK11" s="24">
        <v>293792407</v>
      </c>
      <c r="AL11" s="24">
        <v>0</v>
      </c>
      <c r="AM11" s="24">
        <f t="shared" si="13"/>
        <v>293792407</v>
      </c>
      <c r="AN11" s="39">
        <f t="shared" si="14"/>
        <v>102.01793814779376</v>
      </c>
      <c r="AO11" s="39" t="str">
        <f t="shared" si="14"/>
        <v>-</v>
      </c>
      <c r="AP11" s="39">
        <f t="shared" si="14"/>
        <v>102.01793814779376</v>
      </c>
      <c r="AQ11" s="24">
        <v>0</v>
      </c>
      <c r="AR11" s="24">
        <v>0</v>
      </c>
      <c r="AS11" s="39" t="str">
        <f t="shared" si="15"/>
        <v>-</v>
      </c>
      <c r="AT11" s="24">
        <v>0</v>
      </c>
      <c r="AU11" s="24">
        <v>0</v>
      </c>
      <c r="AV11" s="39" t="str">
        <f t="shared" si="16"/>
        <v>-</v>
      </c>
      <c r="AW11" s="24">
        <v>0</v>
      </c>
      <c r="AX11" s="24">
        <v>0</v>
      </c>
      <c r="AY11" s="39" t="str">
        <f t="shared" si="17"/>
        <v>-</v>
      </c>
      <c r="AZ11" s="24">
        <v>71747283</v>
      </c>
      <c r="BA11" s="24">
        <v>86349665</v>
      </c>
      <c r="BB11" s="39">
        <f t="shared" si="18"/>
        <v>120.35252261747669</v>
      </c>
      <c r="BC11" s="21">
        <v>0</v>
      </c>
      <c r="BD11" s="21">
        <v>0</v>
      </c>
      <c r="BE11" s="21">
        <f t="shared" si="19"/>
        <v>0</v>
      </c>
      <c r="BF11" s="21">
        <v>0</v>
      </c>
      <c r="BG11" s="21">
        <v>0</v>
      </c>
      <c r="BH11" s="21">
        <f t="shared" si="20"/>
        <v>0</v>
      </c>
      <c r="BI11" s="40" t="str">
        <f t="shared" si="21"/>
        <v>-</v>
      </c>
      <c r="BJ11" s="40" t="str">
        <f t="shared" si="21"/>
        <v>-</v>
      </c>
      <c r="BK11" s="40" t="str">
        <f t="shared" si="21"/>
        <v>-</v>
      </c>
      <c r="BL11" s="21">
        <v>0</v>
      </c>
      <c r="BM11" s="21">
        <v>0</v>
      </c>
      <c r="BN11" s="21">
        <f t="shared" si="22"/>
        <v>0</v>
      </c>
      <c r="BO11" s="21">
        <v>0</v>
      </c>
      <c r="BP11" s="21">
        <v>0</v>
      </c>
      <c r="BQ11" s="21">
        <f t="shared" si="23"/>
        <v>0</v>
      </c>
      <c r="BR11" s="40" t="str">
        <f t="shared" si="24"/>
        <v>-</v>
      </c>
      <c r="BS11" s="40" t="str">
        <f t="shared" si="24"/>
        <v>-</v>
      </c>
      <c r="BT11" s="40" t="str">
        <f t="shared" si="24"/>
        <v>-</v>
      </c>
      <c r="BU11" s="21">
        <v>0</v>
      </c>
      <c r="BV11" s="21">
        <v>0</v>
      </c>
      <c r="BW11" s="21">
        <f t="shared" si="25"/>
        <v>0</v>
      </c>
      <c r="BX11" s="21">
        <v>0</v>
      </c>
      <c r="BY11" s="21">
        <v>0</v>
      </c>
      <c r="BZ11" s="21">
        <f t="shared" si="26"/>
        <v>0</v>
      </c>
      <c r="CA11" s="40" t="str">
        <f t="shared" si="27"/>
        <v>-</v>
      </c>
      <c r="CB11" s="40" t="str">
        <f t="shared" si="27"/>
        <v>-</v>
      </c>
      <c r="CC11" s="40" t="str">
        <f t="shared" si="27"/>
        <v>-</v>
      </c>
      <c r="CD11" s="21">
        <v>0</v>
      </c>
      <c r="CE11" s="21">
        <v>0</v>
      </c>
      <c r="CF11" s="21">
        <f t="shared" si="28"/>
        <v>0</v>
      </c>
      <c r="CG11" s="21">
        <v>0</v>
      </c>
      <c r="CH11" s="21">
        <v>0</v>
      </c>
      <c r="CI11" s="21">
        <f t="shared" si="29"/>
        <v>0</v>
      </c>
      <c r="CJ11" s="40" t="str">
        <f t="shared" si="30"/>
        <v>-</v>
      </c>
      <c r="CK11" s="41" t="str">
        <f t="shared" si="30"/>
        <v>-</v>
      </c>
      <c r="CL11" s="41" t="str">
        <f t="shared" si="30"/>
        <v>-</v>
      </c>
      <c r="CM11" s="22">
        <v>0</v>
      </c>
      <c r="CN11" s="22">
        <v>0</v>
      </c>
      <c r="CO11" s="22">
        <f t="shared" si="31"/>
        <v>0</v>
      </c>
      <c r="CP11" s="21">
        <v>0</v>
      </c>
      <c r="CQ11" s="21">
        <v>0</v>
      </c>
      <c r="CR11" s="21">
        <f t="shared" si="32"/>
        <v>0</v>
      </c>
      <c r="CS11" s="40" t="str">
        <f t="shared" si="33"/>
        <v>-</v>
      </c>
      <c r="CT11" s="40" t="str">
        <f t="shared" si="33"/>
        <v>-</v>
      </c>
      <c r="CU11" s="41" t="str">
        <f t="shared" si="33"/>
        <v>-</v>
      </c>
    </row>
    <row r="12" spans="2:99" x14ac:dyDescent="0.35">
      <c r="B12" s="13"/>
      <c r="C12" s="13" t="s">
        <v>12</v>
      </c>
      <c r="D12" s="15">
        <f t="shared" si="0"/>
        <v>8737970257</v>
      </c>
      <c r="E12" s="15">
        <f t="shared" si="1"/>
        <v>9355410359</v>
      </c>
      <c r="F12" s="38">
        <f t="shared" si="2"/>
        <v>107.06617307955892</v>
      </c>
      <c r="G12" s="24">
        <v>7828707533</v>
      </c>
      <c r="H12" s="24">
        <v>8396858746</v>
      </c>
      <c r="I12" s="39">
        <f t="shared" si="3"/>
        <v>107.25727983329429</v>
      </c>
      <c r="J12" s="24">
        <v>22636085</v>
      </c>
      <c r="K12" s="24">
        <v>23641495</v>
      </c>
      <c r="L12" s="39">
        <f t="shared" si="4"/>
        <v>104.44162495413849</v>
      </c>
      <c r="M12" s="24">
        <v>933087646</v>
      </c>
      <c r="N12" s="24">
        <v>1021964720</v>
      </c>
      <c r="O12" s="39">
        <f t="shared" si="5"/>
        <v>109.52505098325993</v>
      </c>
      <c r="P12" s="24">
        <v>2442182913</v>
      </c>
      <c r="Q12" s="24">
        <v>2577208489</v>
      </c>
      <c r="R12" s="39">
        <f t="shared" si="6"/>
        <v>105.52888873643511</v>
      </c>
      <c r="S12" s="24">
        <v>1800733231</v>
      </c>
      <c r="T12" s="24">
        <v>1951447373</v>
      </c>
      <c r="U12" s="39">
        <f t="shared" si="7"/>
        <v>108.36959852827862</v>
      </c>
      <c r="V12" s="24">
        <v>31087862</v>
      </c>
      <c r="W12" s="24">
        <v>30172415</v>
      </c>
      <c r="X12" s="39">
        <f t="shared" si="8"/>
        <v>97.055291225881021</v>
      </c>
      <c r="Y12" s="24">
        <v>1532493866</v>
      </c>
      <c r="Z12" s="24">
        <v>435909122</v>
      </c>
      <c r="AA12" s="24">
        <f t="shared" si="9"/>
        <v>1096584744</v>
      </c>
      <c r="AB12" s="24">
        <v>1637381486</v>
      </c>
      <c r="AC12" s="24">
        <v>437250476</v>
      </c>
      <c r="AD12" s="24">
        <f t="shared" si="10"/>
        <v>1200131010</v>
      </c>
      <c r="AE12" s="39">
        <f t="shared" si="11"/>
        <v>106.84424403431838</v>
      </c>
      <c r="AF12" s="39">
        <f t="shared" si="11"/>
        <v>100.30771413863644</v>
      </c>
      <c r="AG12" s="39">
        <f t="shared" si="11"/>
        <v>109.44261413142549</v>
      </c>
      <c r="AH12" s="24">
        <v>673629495</v>
      </c>
      <c r="AI12" s="24">
        <v>116999375</v>
      </c>
      <c r="AJ12" s="24">
        <f t="shared" si="12"/>
        <v>556630120</v>
      </c>
      <c r="AK12" s="24">
        <v>720598401</v>
      </c>
      <c r="AL12" s="24">
        <v>126307076</v>
      </c>
      <c r="AM12" s="24">
        <f t="shared" si="13"/>
        <v>594291325</v>
      </c>
      <c r="AN12" s="39">
        <f t="shared" si="14"/>
        <v>106.97251328046436</v>
      </c>
      <c r="AO12" s="39">
        <f t="shared" si="14"/>
        <v>107.9553424964877</v>
      </c>
      <c r="AP12" s="39">
        <f t="shared" si="14"/>
        <v>106.76593012968827</v>
      </c>
      <c r="AQ12" s="24">
        <v>137628069</v>
      </c>
      <c r="AR12" s="24">
        <v>145175715</v>
      </c>
      <c r="AS12" s="39">
        <f t="shared" si="15"/>
        <v>105.48408915044793</v>
      </c>
      <c r="AT12" s="24">
        <v>963802</v>
      </c>
      <c r="AU12" s="24">
        <v>922932</v>
      </c>
      <c r="AV12" s="39">
        <f t="shared" si="16"/>
        <v>95.759502470424422</v>
      </c>
      <c r="AW12" s="24">
        <v>124698539</v>
      </c>
      <c r="AX12" s="24">
        <v>145561798</v>
      </c>
      <c r="AY12" s="39">
        <f t="shared" si="17"/>
        <v>116.73095704834199</v>
      </c>
      <c r="AZ12" s="24">
        <v>129566024</v>
      </c>
      <c r="BA12" s="24">
        <v>142783921</v>
      </c>
      <c r="BB12" s="39">
        <f t="shared" si="18"/>
        <v>110.20166907336757</v>
      </c>
      <c r="BC12" s="21">
        <v>909262724</v>
      </c>
      <c r="BD12" s="21">
        <v>4880333</v>
      </c>
      <c r="BE12" s="21">
        <f t="shared" si="19"/>
        <v>904382391</v>
      </c>
      <c r="BF12" s="21">
        <v>958551613</v>
      </c>
      <c r="BG12" s="21">
        <v>4021301</v>
      </c>
      <c r="BH12" s="21">
        <f t="shared" si="20"/>
        <v>954530312</v>
      </c>
      <c r="BI12" s="40">
        <f t="shared" si="21"/>
        <v>105.42075328714344</v>
      </c>
      <c r="BJ12" s="40">
        <f t="shared" si="21"/>
        <v>82.398086360090588</v>
      </c>
      <c r="BK12" s="40">
        <f t="shared" si="21"/>
        <v>105.54499086880165</v>
      </c>
      <c r="BL12" s="21">
        <v>556995753</v>
      </c>
      <c r="BM12" s="21">
        <v>0</v>
      </c>
      <c r="BN12" s="21">
        <f t="shared" si="22"/>
        <v>556995753</v>
      </c>
      <c r="BO12" s="21">
        <v>609670962</v>
      </c>
      <c r="BP12" s="21">
        <v>0</v>
      </c>
      <c r="BQ12" s="21">
        <f t="shared" si="23"/>
        <v>609670962</v>
      </c>
      <c r="BR12" s="40">
        <f t="shared" si="24"/>
        <v>109.45702165883479</v>
      </c>
      <c r="BS12" s="40" t="str">
        <f t="shared" si="24"/>
        <v>-</v>
      </c>
      <c r="BT12" s="40">
        <f t="shared" si="24"/>
        <v>109.45702165883479</v>
      </c>
      <c r="BU12" s="21">
        <v>130637788</v>
      </c>
      <c r="BV12" s="21">
        <v>2542142</v>
      </c>
      <c r="BW12" s="21">
        <f t="shared" si="25"/>
        <v>128095646</v>
      </c>
      <c r="BX12" s="21">
        <v>124818075</v>
      </c>
      <c r="BY12" s="21">
        <v>1941850</v>
      </c>
      <c r="BZ12" s="21">
        <f t="shared" si="26"/>
        <v>122876225</v>
      </c>
      <c r="CA12" s="40">
        <f t="shared" si="27"/>
        <v>95.545153443657512</v>
      </c>
      <c r="CB12" s="40">
        <f t="shared" si="27"/>
        <v>76.386370234235528</v>
      </c>
      <c r="CC12" s="40">
        <f t="shared" si="27"/>
        <v>95.925372045822698</v>
      </c>
      <c r="CD12" s="21">
        <v>129588899</v>
      </c>
      <c r="CE12" s="21">
        <v>2336632</v>
      </c>
      <c r="CF12" s="21">
        <f t="shared" si="28"/>
        <v>127252267</v>
      </c>
      <c r="CG12" s="21">
        <v>119157360</v>
      </c>
      <c r="CH12" s="21">
        <v>2078531</v>
      </c>
      <c r="CI12" s="21">
        <f t="shared" si="29"/>
        <v>117078829</v>
      </c>
      <c r="CJ12" s="40">
        <f t="shared" si="30"/>
        <v>91.950283488402818</v>
      </c>
      <c r="CK12" s="41">
        <f t="shared" si="30"/>
        <v>88.954144255492523</v>
      </c>
      <c r="CL12" s="41">
        <f t="shared" si="30"/>
        <v>92.005299206182315</v>
      </c>
      <c r="CM12" s="22">
        <v>92040285</v>
      </c>
      <c r="CN12" s="22">
        <v>1560</v>
      </c>
      <c r="CO12" s="22">
        <f t="shared" si="31"/>
        <v>92038725</v>
      </c>
      <c r="CP12" s="21">
        <v>104905217</v>
      </c>
      <c r="CQ12" s="21">
        <v>920</v>
      </c>
      <c r="CR12" s="21">
        <f t="shared" si="32"/>
        <v>104904297</v>
      </c>
      <c r="CS12" s="40">
        <f t="shared" si="33"/>
        <v>113.97750126479941</v>
      </c>
      <c r="CT12" s="40">
        <f t="shared" si="33"/>
        <v>58.974358974358978</v>
      </c>
      <c r="CU12" s="41">
        <f t="shared" si="33"/>
        <v>113.97843353436285</v>
      </c>
    </row>
    <row r="13" spans="2:99" x14ac:dyDescent="0.35">
      <c r="B13" s="13"/>
      <c r="C13" s="13" t="s">
        <v>13</v>
      </c>
      <c r="D13" s="15">
        <f t="shared" si="0"/>
        <v>9437850767</v>
      </c>
      <c r="E13" s="15">
        <f t="shared" si="1"/>
        <v>10219301592</v>
      </c>
      <c r="F13" s="38">
        <f t="shared" si="2"/>
        <v>108.2799658978757</v>
      </c>
      <c r="G13" s="24">
        <v>7313850563</v>
      </c>
      <c r="H13" s="24">
        <v>8006533773</v>
      </c>
      <c r="I13" s="39">
        <f t="shared" si="3"/>
        <v>109.47084171372343</v>
      </c>
      <c r="J13" s="24">
        <v>0</v>
      </c>
      <c r="K13" s="24">
        <v>0</v>
      </c>
      <c r="L13" s="39" t="str">
        <f t="shared" si="4"/>
        <v>-</v>
      </c>
      <c r="M13" s="24">
        <v>66808470</v>
      </c>
      <c r="N13" s="24">
        <v>65376430</v>
      </c>
      <c r="O13" s="39">
        <f t="shared" si="5"/>
        <v>97.856499333093538</v>
      </c>
      <c r="P13" s="24">
        <v>1959193326</v>
      </c>
      <c r="Q13" s="24">
        <v>2113415321</v>
      </c>
      <c r="R13" s="39">
        <f t="shared" si="6"/>
        <v>107.87170887902464</v>
      </c>
      <c r="S13" s="24">
        <v>1977496098</v>
      </c>
      <c r="T13" s="24">
        <v>2214679427</v>
      </c>
      <c r="U13" s="39">
        <f t="shared" si="7"/>
        <v>111.99412374264013</v>
      </c>
      <c r="V13" s="24">
        <v>107658618</v>
      </c>
      <c r="W13" s="24">
        <v>116188519</v>
      </c>
      <c r="X13" s="39">
        <f t="shared" si="8"/>
        <v>107.92310096345467</v>
      </c>
      <c r="Y13" s="24">
        <v>2138978001</v>
      </c>
      <c r="Z13" s="24">
        <v>802188708</v>
      </c>
      <c r="AA13" s="24">
        <f t="shared" si="9"/>
        <v>1336789293</v>
      </c>
      <c r="AB13" s="24">
        <v>2351822108</v>
      </c>
      <c r="AC13" s="24">
        <v>872674187</v>
      </c>
      <c r="AD13" s="24">
        <f t="shared" si="10"/>
        <v>1479147921</v>
      </c>
      <c r="AE13" s="39">
        <f t="shared" si="11"/>
        <v>109.95073847886667</v>
      </c>
      <c r="AF13" s="39">
        <f t="shared" si="11"/>
        <v>108.78664562303962</v>
      </c>
      <c r="AG13" s="39">
        <f t="shared" si="11"/>
        <v>110.64929445092434</v>
      </c>
      <c r="AH13" s="24">
        <v>682488900</v>
      </c>
      <c r="AI13" s="24">
        <v>93203308</v>
      </c>
      <c r="AJ13" s="24">
        <f t="shared" si="12"/>
        <v>589285592</v>
      </c>
      <c r="AK13" s="24">
        <v>746483075</v>
      </c>
      <c r="AL13" s="24">
        <v>103664417</v>
      </c>
      <c r="AM13" s="24">
        <f t="shared" si="13"/>
        <v>642818658</v>
      </c>
      <c r="AN13" s="39">
        <f t="shared" si="14"/>
        <v>109.37658839579663</v>
      </c>
      <c r="AO13" s="39">
        <f t="shared" si="14"/>
        <v>111.22396750123933</v>
      </c>
      <c r="AP13" s="39">
        <f t="shared" si="14"/>
        <v>109.08440096393872</v>
      </c>
      <c r="AQ13" s="24">
        <v>4970297</v>
      </c>
      <c r="AR13" s="24">
        <v>5627584</v>
      </c>
      <c r="AS13" s="39">
        <f t="shared" si="15"/>
        <v>113.22430027823287</v>
      </c>
      <c r="AT13" s="24">
        <v>72498599</v>
      </c>
      <c r="AU13" s="24">
        <v>73840172</v>
      </c>
      <c r="AV13" s="39">
        <f t="shared" si="16"/>
        <v>101.8504812761968</v>
      </c>
      <c r="AW13" s="24">
        <v>240190201</v>
      </c>
      <c r="AX13" s="24">
        <v>254716269</v>
      </c>
      <c r="AY13" s="39">
        <f t="shared" si="17"/>
        <v>106.04773547776831</v>
      </c>
      <c r="AZ13" s="24">
        <v>63568053</v>
      </c>
      <c r="BA13" s="24">
        <v>64384868</v>
      </c>
      <c r="BB13" s="39">
        <f t="shared" si="18"/>
        <v>101.28494575726583</v>
      </c>
      <c r="BC13" s="21">
        <v>2124000204</v>
      </c>
      <c r="BD13" s="21">
        <v>94769000</v>
      </c>
      <c r="BE13" s="21">
        <f t="shared" si="19"/>
        <v>2029231204</v>
      </c>
      <c r="BF13" s="21">
        <v>2212767819</v>
      </c>
      <c r="BG13" s="21">
        <v>33893200</v>
      </c>
      <c r="BH13" s="21">
        <f t="shared" si="20"/>
        <v>2178874619</v>
      </c>
      <c r="BI13" s="40">
        <f t="shared" si="21"/>
        <v>104.17926584153945</v>
      </c>
      <c r="BJ13" s="40">
        <f t="shared" si="21"/>
        <v>35.764015659129036</v>
      </c>
      <c r="BK13" s="40">
        <f t="shared" si="21"/>
        <v>107.37438960651819</v>
      </c>
      <c r="BL13" s="21">
        <v>0</v>
      </c>
      <c r="BM13" s="21">
        <v>0</v>
      </c>
      <c r="BN13" s="21">
        <f t="shared" si="22"/>
        <v>0</v>
      </c>
      <c r="BO13" s="21">
        <v>0</v>
      </c>
      <c r="BP13" s="21">
        <v>0</v>
      </c>
      <c r="BQ13" s="21">
        <f t="shared" si="23"/>
        <v>0</v>
      </c>
      <c r="BR13" s="40" t="str">
        <f t="shared" si="24"/>
        <v>-</v>
      </c>
      <c r="BS13" s="40" t="str">
        <f t="shared" si="24"/>
        <v>-</v>
      </c>
      <c r="BT13" s="40" t="str">
        <f t="shared" si="24"/>
        <v>-</v>
      </c>
      <c r="BU13" s="21">
        <v>1557929772</v>
      </c>
      <c r="BV13" s="21">
        <v>75236300</v>
      </c>
      <c r="BW13" s="21">
        <f t="shared" si="25"/>
        <v>1482693472</v>
      </c>
      <c r="BX13" s="21">
        <v>1625771069</v>
      </c>
      <c r="BY13" s="21">
        <v>27276200</v>
      </c>
      <c r="BZ13" s="21">
        <f t="shared" si="26"/>
        <v>1598494869</v>
      </c>
      <c r="CA13" s="40">
        <f t="shared" si="27"/>
        <v>104.35457991876672</v>
      </c>
      <c r="CB13" s="40">
        <f t="shared" si="27"/>
        <v>36.254042264173016</v>
      </c>
      <c r="CC13" s="40">
        <f t="shared" si="27"/>
        <v>107.81020481892294</v>
      </c>
      <c r="CD13" s="21">
        <v>301185711</v>
      </c>
      <c r="CE13" s="21">
        <v>19532700</v>
      </c>
      <c r="CF13" s="21">
        <f t="shared" si="28"/>
        <v>281653011</v>
      </c>
      <c r="CG13" s="21">
        <v>331278956</v>
      </c>
      <c r="CH13" s="21">
        <v>6450300</v>
      </c>
      <c r="CI13" s="21">
        <f t="shared" si="29"/>
        <v>324828656</v>
      </c>
      <c r="CJ13" s="40">
        <f t="shared" si="30"/>
        <v>109.99159120135018</v>
      </c>
      <c r="CK13" s="41">
        <f t="shared" si="30"/>
        <v>33.023084366216651</v>
      </c>
      <c r="CL13" s="41">
        <f t="shared" si="30"/>
        <v>115.32937455442291</v>
      </c>
      <c r="CM13" s="22">
        <v>264884722</v>
      </c>
      <c r="CN13" s="22">
        <v>0</v>
      </c>
      <c r="CO13" s="22">
        <f t="shared" si="31"/>
        <v>264884722</v>
      </c>
      <c r="CP13" s="21">
        <v>255717794</v>
      </c>
      <c r="CQ13" s="21">
        <v>166700</v>
      </c>
      <c r="CR13" s="21">
        <f t="shared" si="32"/>
        <v>255551094</v>
      </c>
      <c r="CS13" s="40">
        <f t="shared" si="33"/>
        <v>96.539276432862735</v>
      </c>
      <c r="CT13" s="40" t="str">
        <f t="shared" si="33"/>
        <v>-</v>
      </c>
      <c r="CU13" s="41">
        <f t="shared" si="33"/>
        <v>96.476343395901864</v>
      </c>
    </row>
    <row r="14" spans="2:99" x14ac:dyDescent="0.35">
      <c r="B14" s="13"/>
      <c r="C14" s="13" t="s">
        <v>14</v>
      </c>
      <c r="D14" s="15">
        <f t="shared" si="0"/>
        <v>2166113443</v>
      </c>
      <c r="E14" s="15">
        <f t="shared" si="1"/>
        <v>2490149260</v>
      </c>
      <c r="F14" s="38">
        <f t="shared" si="2"/>
        <v>114.95931886887792</v>
      </c>
      <c r="G14" s="24">
        <v>2166113443</v>
      </c>
      <c r="H14" s="24">
        <v>2490149260</v>
      </c>
      <c r="I14" s="39">
        <f t="shared" si="3"/>
        <v>114.95931886887792</v>
      </c>
      <c r="J14" s="24">
        <v>29534754</v>
      </c>
      <c r="K14" s="24">
        <v>39027931</v>
      </c>
      <c r="L14" s="39">
        <f t="shared" si="4"/>
        <v>132.14239400808958</v>
      </c>
      <c r="M14" s="24">
        <v>415288</v>
      </c>
      <c r="N14" s="24">
        <v>81871</v>
      </c>
      <c r="O14" s="39">
        <f t="shared" si="5"/>
        <v>19.714270578490108</v>
      </c>
      <c r="P14" s="24">
        <v>976662387</v>
      </c>
      <c r="Q14" s="24">
        <v>1075506881</v>
      </c>
      <c r="R14" s="39">
        <f t="shared" si="6"/>
        <v>110.1206410030409</v>
      </c>
      <c r="S14" s="24">
        <v>501508635</v>
      </c>
      <c r="T14" s="24">
        <v>562019912</v>
      </c>
      <c r="U14" s="39">
        <f t="shared" si="7"/>
        <v>112.06584947435651</v>
      </c>
      <c r="V14" s="24">
        <v>421135</v>
      </c>
      <c r="W14" s="24">
        <v>607605</v>
      </c>
      <c r="X14" s="39">
        <f t="shared" si="8"/>
        <v>144.27796312346396</v>
      </c>
      <c r="Y14" s="24">
        <v>414158892</v>
      </c>
      <c r="Z14" s="24">
        <v>275899029</v>
      </c>
      <c r="AA14" s="24">
        <f t="shared" si="9"/>
        <v>138259863</v>
      </c>
      <c r="AB14" s="24">
        <v>532276255</v>
      </c>
      <c r="AC14" s="24">
        <v>350177549</v>
      </c>
      <c r="AD14" s="24">
        <f t="shared" si="10"/>
        <v>182098706</v>
      </c>
      <c r="AE14" s="39">
        <f t="shared" si="11"/>
        <v>128.51981818610813</v>
      </c>
      <c r="AF14" s="39">
        <f t="shared" si="11"/>
        <v>126.92235643931897</v>
      </c>
      <c r="AG14" s="39">
        <f t="shared" si="11"/>
        <v>131.70757011382256</v>
      </c>
      <c r="AH14" s="24">
        <v>119961874</v>
      </c>
      <c r="AI14" s="24">
        <v>48257294</v>
      </c>
      <c r="AJ14" s="24">
        <f t="shared" si="12"/>
        <v>71704580</v>
      </c>
      <c r="AK14" s="24">
        <v>141222554</v>
      </c>
      <c r="AL14" s="24">
        <v>59072113</v>
      </c>
      <c r="AM14" s="24">
        <f t="shared" si="13"/>
        <v>82150441</v>
      </c>
      <c r="AN14" s="39">
        <f t="shared" si="14"/>
        <v>117.72286418266525</v>
      </c>
      <c r="AO14" s="39">
        <f t="shared" si="14"/>
        <v>122.41074478813503</v>
      </c>
      <c r="AP14" s="39">
        <f t="shared" si="14"/>
        <v>114.56791323510996</v>
      </c>
      <c r="AQ14" s="24">
        <v>0</v>
      </c>
      <c r="AR14" s="24">
        <v>0</v>
      </c>
      <c r="AS14" s="39" t="str">
        <f t="shared" si="15"/>
        <v>-</v>
      </c>
      <c r="AT14" s="24">
        <v>0</v>
      </c>
      <c r="AU14" s="24">
        <v>0</v>
      </c>
      <c r="AV14" s="39" t="str">
        <f t="shared" si="16"/>
        <v>-</v>
      </c>
      <c r="AW14" s="24">
        <v>106247843</v>
      </c>
      <c r="AX14" s="24">
        <v>119757477</v>
      </c>
      <c r="AY14" s="39">
        <f t="shared" si="17"/>
        <v>112.71520778073585</v>
      </c>
      <c r="AZ14" s="24">
        <v>17202634</v>
      </c>
      <c r="BA14" s="24">
        <v>19648772</v>
      </c>
      <c r="BB14" s="39">
        <f t="shared" si="18"/>
        <v>114.21955498210332</v>
      </c>
      <c r="BC14" s="21">
        <v>0</v>
      </c>
      <c r="BD14" s="21">
        <v>0</v>
      </c>
      <c r="BE14" s="21">
        <f t="shared" si="19"/>
        <v>0</v>
      </c>
      <c r="BF14" s="21">
        <v>0</v>
      </c>
      <c r="BG14" s="21">
        <v>0</v>
      </c>
      <c r="BH14" s="21">
        <f t="shared" si="20"/>
        <v>0</v>
      </c>
      <c r="BI14" s="40" t="str">
        <f t="shared" si="21"/>
        <v>-</v>
      </c>
      <c r="BJ14" s="40" t="str">
        <f t="shared" si="21"/>
        <v>-</v>
      </c>
      <c r="BK14" s="40" t="str">
        <f t="shared" si="21"/>
        <v>-</v>
      </c>
      <c r="BL14" s="21">
        <v>0</v>
      </c>
      <c r="BM14" s="21">
        <v>0</v>
      </c>
      <c r="BN14" s="21">
        <f t="shared" si="22"/>
        <v>0</v>
      </c>
      <c r="BO14" s="21">
        <v>0</v>
      </c>
      <c r="BP14" s="21">
        <v>0</v>
      </c>
      <c r="BQ14" s="21">
        <f t="shared" si="23"/>
        <v>0</v>
      </c>
      <c r="BR14" s="40" t="str">
        <f t="shared" si="24"/>
        <v>-</v>
      </c>
      <c r="BS14" s="40" t="str">
        <f t="shared" si="24"/>
        <v>-</v>
      </c>
      <c r="BT14" s="40" t="str">
        <f t="shared" si="24"/>
        <v>-</v>
      </c>
      <c r="BU14" s="21">
        <v>0</v>
      </c>
      <c r="BV14" s="21">
        <v>0</v>
      </c>
      <c r="BW14" s="21">
        <f t="shared" si="25"/>
        <v>0</v>
      </c>
      <c r="BX14" s="21">
        <v>0</v>
      </c>
      <c r="BY14" s="21">
        <v>0</v>
      </c>
      <c r="BZ14" s="21">
        <f t="shared" si="26"/>
        <v>0</v>
      </c>
      <c r="CA14" s="40" t="str">
        <f t="shared" si="27"/>
        <v>-</v>
      </c>
      <c r="CB14" s="40" t="str">
        <f t="shared" si="27"/>
        <v>-</v>
      </c>
      <c r="CC14" s="40" t="str">
        <f t="shared" si="27"/>
        <v>-</v>
      </c>
      <c r="CD14" s="21">
        <v>0</v>
      </c>
      <c r="CE14" s="21">
        <v>0</v>
      </c>
      <c r="CF14" s="21">
        <f t="shared" si="28"/>
        <v>0</v>
      </c>
      <c r="CG14" s="21">
        <v>0</v>
      </c>
      <c r="CH14" s="21">
        <v>0</v>
      </c>
      <c r="CI14" s="21">
        <f t="shared" si="29"/>
        <v>0</v>
      </c>
      <c r="CJ14" s="40" t="str">
        <f t="shared" si="30"/>
        <v>-</v>
      </c>
      <c r="CK14" s="41" t="str">
        <f t="shared" si="30"/>
        <v>-</v>
      </c>
      <c r="CL14" s="41" t="str">
        <f t="shared" si="30"/>
        <v>-</v>
      </c>
      <c r="CM14" s="22">
        <v>0</v>
      </c>
      <c r="CN14" s="22">
        <v>0</v>
      </c>
      <c r="CO14" s="22">
        <f t="shared" si="31"/>
        <v>0</v>
      </c>
      <c r="CP14" s="21">
        <v>0</v>
      </c>
      <c r="CQ14" s="21">
        <v>0</v>
      </c>
      <c r="CR14" s="21">
        <f t="shared" si="32"/>
        <v>0</v>
      </c>
      <c r="CS14" s="40" t="str">
        <f t="shared" si="33"/>
        <v>-</v>
      </c>
      <c r="CT14" s="40" t="str">
        <f t="shared" si="33"/>
        <v>-</v>
      </c>
      <c r="CU14" s="41" t="str">
        <f t="shared" si="33"/>
        <v>-</v>
      </c>
    </row>
    <row r="15" spans="2:99" x14ac:dyDescent="0.35">
      <c r="B15" s="13"/>
      <c r="C15" s="13" t="s">
        <v>15</v>
      </c>
      <c r="D15" s="15">
        <f t="shared" si="0"/>
        <v>759897210</v>
      </c>
      <c r="E15" s="15">
        <f t="shared" si="1"/>
        <v>753132505</v>
      </c>
      <c r="F15" s="38">
        <f t="shared" si="2"/>
        <v>99.109786835511599</v>
      </c>
      <c r="G15" s="24">
        <v>759897210</v>
      </c>
      <c r="H15" s="24">
        <v>753132505</v>
      </c>
      <c r="I15" s="39">
        <f t="shared" si="3"/>
        <v>99.109786835511599</v>
      </c>
      <c r="J15" s="24">
        <v>266789671</v>
      </c>
      <c r="K15" s="24">
        <v>347761737</v>
      </c>
      <c r="L15" s="39">
        <f t="shared" si="4"/>
        <v>130.35052507711217</v>
      </c>
      <c r="M15" s="24">
        <v>12136247</v>
      </c>
      <c r="N15" s="24">
        <v>7374524</v>
      </c>
      <c r="O15" s="39">
        <f t="shared" si="5"/>
        <v>60.764452140764767</v>
      </c>
      <c r="P15" s="24">
        <v>0</v>
      </c>
      <c r="Q15" s="24">
        <v>0</v>
      </c>
      <c r="R15" s="39" t="str">
        <f t="shared" si="6"/>
        <v>-</v>
      </c>
      <c r="S15" s="24">
        <v>0</v>
      </c>
      <c r="T15" s="24">
        <v>0</v>
      </c>
      <c r="U15" s="39" t="str">
        <f t="shared" si="7"/>
        <v>-</v>
      </c>
      <c r="V15" s="24">
        <v>31598048</v>
      </c>
      <c r="W15" s="24">
        <v>20863649</v>
      </c>
      <c r="X15" s="39">
        <f t="shared" si="8"/>
        <v>66.028284405416443</v>
      </c>
      <c r="Y15" s="24">
        <v>2170064</v>
      </c>
      <c r="Z15" s="24">
        <v>2170064</v>
      </c>
      <c r="AA15" s="24">
        <f t="shared" si="9"/>
        <v>0</v>
      </c>
      <c r="AB15" s="24">
        <v>2006190</v>
      </c>
      <c r="AC15" s="24">
        <v>2006190</v>
      </c>
      <c r="AD15" s="24">
        <f t="shared" si="10"/>
        <v>0</v>
      </c>
      <c r="AE15" s="39">
        <f t="shared" si="11"/>
        <v>92.448425484225353</v>
      </c>
      <c r="AF15" s="39">
        <f t="shared" si="11"/>
        <v>92.448425484225353</v>
      </c>
      <c r="AG15" s="39" t="str">
        <f t="shared" si="11"/>
        <v>-</v>
      </c>
      <c r="AH15" s="24">
        <v>17088078</v>
      </c>
      <c r="AI15" s="24">
        <v>17088078</v>
      </c>
      <c r="AJ15" s="24">
        <f t="shared" si="12"/>
        <v>0</v>
      </c>
      <c r="AK15" s="24">
        <v>13520776</v>
      </c>
      <c r="AL15" s="24">
        <v>13520776</v>
      </c>
      <c r="AM15" s="24">
        <f t="shared" si="13"/>
        <v>0</v>
      </c>
      <c r="AN15" s="39">
        <f t="shared" si="14"/>
        <v>79.124030215686048</v>
      </c>
      <c r="AO15" s="39">
        <f t="shared" si="14"/>
        <v>79.124030215686048</v>
      </c>
      <c r="AP15" s="39" t="str">
        <f t="shared" si="14"/>
        <v>-</v>
      </c>
      <c r="AQ15" s="24">
        <v>61716913</v>
      </c>
      <c r="AR15" s="24">
        <v>56986306</v>
      </c>
      <c r="AS15" s="39">
        <f t="shared" si="15"/>
        <v>92.334990896255619</v>
      </c>
      <c r="AT15" s="24">
        <v>185764</v>
      </c>
      <c r="AU15" s="24">
        <v>132966</v>
      </c>
      <c r="AV15" s="39">
        <f t="shared" si="16"/>
        <v>71.577916065545537</v>
      </c>
      <c r="AW15" s="24">
        <v>0</v>
      </c>
      <c r="AX15" s="24">
        <v>0</v>
      </c>
      <c r="AY15" s="39" t="str">
        <f t="shared" si="17"/>
        <v>-</v>
      </c>
      <c r="AZ15" s="24">
        <v>368212423</v>
      </c>
      <c r="BA15" s="24">
        <v>304486356</v>
      </c>
      <c r="BB15" s="39">
        <f t="shared" si="18"/>
        <v>82.693124126341601</v>
      </c>
      <c r="BC15" s="21">
        <v>0</v>
      </c>
      <c r="BD15" s="21">
        <v>0</v>
      </c>
      <c r="BE15" s="21">
        <f t="shared" si="19"/>
        <v>0</v>
      </c>
      <c r="BF15" s="21">
        <v>0</v>
      </c>
      <c r="BG15" s="21">
        <v>0</v>
      </c>
      <c r="BH15" s="21">
        <f t="shared" si="20"/>
        <v>0</v>
      </c>
      <c r="BI15" s="40" t="str">
        <f t="shared" si="21"/>
        <v>-</v>
      </c>
      <c r="BJ15" s="40" t="str">
        <f t="shared" si="21"/>
        <v>-</v>
      </c>
      <c r="BK15" s="40" t="str">
        <f t="shared" si="21"/>
        <v>-</v>
      </c>
      <c r="BL15" s="21">
        <v>0</v>
      </c>
      <c r="BM15" s="21">
        <v>0</v>
      </c>
      <c r="BN15" s="21">
        <f t="shared" si="22"/>
        <v>0</v>
      </c>
      <c r="BO15" s="21">
        <v>0</v>
      </c>
      <c r="BP15" s="21">
        <v>0</v>
      </c>
      <c r="BQ15" s="21">
        <f t="shared" si="23"/>
        <v>0</v>
      </c>
      <c r="BR15" s="40" t="str">
        <f t="shared" si="24"/>
        <v>-</v>
      </c>
      <c r="BS15" s="40" t="str">
        <f t="shared" si="24"/>
        <v>-</v>
      </c>
      <c r="BT15" s="40" t="str">
        <f t="shared" si="24"/>
        <v>-</v>
      </c>
      <c r="BU15" s="21">
        <v>0</v>
      </c>
      <c r="BV15" s="21">
        <v>0</v>
      </c>
      <c r="BW15" s="21">
        <f t="shared" si="25"/>
        <v>0</v>
      </c>
      <c r="BX15" s="21">
        <v>0</v>
      </c>
      <c r="BY15" s="21">
        <v>0</v>
      </c>
      <c r="BZ15" s="21">
        <f t="shared" si="26"/>
        <v>0</v>
      </c>
      <c r="CA15" s="40" t="str">
        <f t="shared" si="27"/>
        <v>-</v>
      </c>
      <c r="CB15" s="40" t="str">
        <f t="shared" si="27"/>
        <v>-</v>
      </c>
      <c r="CC15" s="40" t="str">
        <f t="shared" si="27"/>
        <v>-</v>
      </c>
      <c r="CD15" s="21">
        <v>0</v>
      </c>
      <c r="CE15" s="21">
        <v>0</v>
      </c>
      <c r="CF15" s="21">
        <f t="shared" si="28"/>
        <v>0</v>
      </c>
      <c r="CG15" s="21">
        <v>0</v>
      </c>
      <c r="CH15" s="21">
        <v>0</v>
      </c>
      <c r="CI15" s="21">
        <f t="shared" si="29"/>
        <v>0</v>
      </c>
      <c r="CJ15" s="40" t="str">
        <f t="shared" si="30"/>
        <v>-</v>
      </c>
      <c r="CK15" s="41" t="str">
        <f t="shared" si="30"/>
        <v>-</v>
      </c>
      <c r="CL15" s="41" t="str">
        <f t="shared" si="30"/>
        <v>-</v>
      </c>
      <c r="CM15" s="22">
        <v>0</v>
      </c>
      <c r="CN15" s="22">
        <v>0</v>
      </c>
      <c r="CO15" s="22">
        <f t="shared" si="31"/>
        <v>0</v>
      </c>
      <c r="CP15" s="21">
        <v>0</v>
      </c>
      <c r="CQ15" s="21">
        <v>0</v>
      </c>
      <c r="CR15" s="21">
        <f t="shared" si="32"/>
        <v>0</v>
      </c>
      <c r="CS15" s="40" t="str">
        <f t="shared" si="33"/>
        <v>-</v>
      </c>
      <c r="CT15" s="40" t="str">
        <f t="shared" si="33"/>
        <v>-</v>
      </c>
      <c r="CU15" s="41" t="str">
        <f t="shared" si="33"/>
        <v>-</v>
      </c>
    </row>
    <row r="16" spans="2:99" x14ac:dyDescent="0.35">
      <c r="B16" s="13"/>
      <c r="C16" s="13" t="s">
        <v>16</v>
      </c>
      <c r="D16" s="15">
        <f t="shared" si="0"/>
        <v>23072191221</v>
      </c>
      <c r="E16" s="15">
        <f t="shared" si="1"/>
        <v>24822405118</v>
      </c>
      <c r="F16" s="38">
        <f t="shared" si="2"/>
        <v>107.58581566976169</v>
      </c>
      <c r="G16" s="24">
        <v>17627990810</v>
      </c>
      <c r="H16" s="24">
        <v>19005445522</v>
      </c>
      <c r="I16" s="39">
        <f t="shared" si="3"/>
        <v>107.81401991211952</v>
      </c>
      <c r="J16" s="24">
        <v>135640039</v>
      </c>
      <c r="K16" s="24">
        <v>146823851</v>
      </c>
      <c r="L16" s="39">
        <f t="shared" si="4"/>
        <v>108.24521437950929</v>
      </c>
      <c r="M16" s="24">
        <v>193691194</v>
      </c>
      <c r="N16" s="24">
        <v>178383793</v>
      </c>
      <c r="O16" s="39">
        <f t="shared" si="5"/>
        <v>92.097007259917035</v>
      </c>
      <c r="P16" s="24">
        <v>4002952193</v>
      </c>
      <c r="Q16" s="24">
        <v>4274002431</v>
      </c>
      <c r="R16" s="39">
        <f t="shared" si="6"/>
        <v>106.77125843456207</v>
      </c>
      <c r="S16" s="24">
        <v>4528608417</v>
      </c>
      <c r="T16" s="24">
        <v>4967024607</v>
      </c>
      <c r="U16" s="39">
        <f t="shared" si="7"/>
        <v>109.68103553299562</v>
      </c>
      <c r="V16" s="24">
        <v>239740116</v>
      </c>
      <c r="W16" s="24">
        <v>250756157</v>
      </c>
      <c r="X16" s="39">
        <f t="shared" si="8"/>
        <v>104.59499277125568</v>
      </c>
      <c r="Y16" s="24">
        <v>5999098191</v>
      </c>
      <c r="Z16" s="24">
        <v>2653888017</v>
      </c>
      <c r="AA16" s="24">
        <f t="shared" si="9"/>
        <v>3345210174</v>
      </c>
      <c r="AB16" s="24">
        <v>6483019907</v>
      </c>
      <c r="AC16" s="24">
        <v>2968922520</v>
      </c>
      <c r="AD16" s="24">
        <f t="shared" si="10"/>
        <v>3514097387</v>
      </c>
      <c r="AE16" s="39">
        <f t="shared" si="11"/>
        <v>108.06657435155824</v>
      </c>
      <c r="AF16" s="39">
        <f t="shared" si="11"/>
        <v>111.87067807616542</v>
      </c>
      <c r="AG16" s="39">
        <f t="shared" si="11"/>
        <v>105.04862786537727</v>
      </c>
      <c r="AH16" s="24">
        <v>2118313358</v>
      </c>
      <c r="AI16" s="24">
        <v>757600456</v>
      </c>
      <c r="AJ16" s="24">
        <f t="shared" si="12"/>
        <v>1360712902</v>
      </c>
      <c r="AK16" s="24">
        <v>2304001424</v>
      </c>
      <c r="AL16" s="24">
        <v>817665500</v>
      </c>
      <c r="AM16" s="24">
        <f t="shared" si="13"/>
        <v>1486335924</v>
      </c>
      <c r="AN16" s="39">
        <f t="shared" si="14"/>
        <v>108.76584501998879</v>
      </c>
      <c r="AO16" s="39">
        <f t="shared" si="14"/>
        <v>107.92832732930668</v>
      </c>
      <c r="AP16" s="39">
        <f t="shared" si="14"/>
        <v>109.23214748793497</v>
      </c>
      <c r="AQ16" s="24">
        <v>19511532</v>
      </c>
      <c r="AR16" s="24">
        <v>19023031</v>
      </c>
      <c r="AS16" s="39">
        <f t="shared" si="15"/>
        <v>97.4963472883626</v>
      </c>
      <c r="AT16" s="24">
        <v>252304785</v>
      </c>
      <c r="AU16" s="24">
        <v>250304271</v>
      </c>
      <c r="AV16" s="39">
        <f t="shared" si="16"/>
        <v>99.207104217226799</v>
      </c>
      <c r="AW16" s="24">
        <v>0</v>
      </c>
      <c r="AX16" s="24">
        <v>0</v>
      </c>
      <c r="AY16" s="39" t="str">
        <f t="shared" si="17"/>
        <v>-</v>
      </c>
      <c r="AZ16" s="24">
        <v>9784201</v>
      </c>
      <c r="BA16" s="24">
        <v>11000743</v>
      </c>
      <c r="BB16" s="39">
        <f t="shared" si="18"/>
        <v>112.4337388408108</v>
      </c>
      <c r="BC16" s="21">
        <v>5444200411</v>
      </c>
      <c r="BD16" s="21">
        <v>22341681</v>
      </c>
      <c r="BE16" s="21">
        <f t="shared" si="19"/>
        <v>5421858730</v>
      </c>
      <c r="BF16" s="21">
        <v>5816959596</v>
      </c>
      <c r="BG16" s="21">
        <v>25026258</v>
      </c>
      <c r="BH16" s="21">
        <f t="shared" si="20"/>
        <v>5791933338</v>
      </c>
      <c r="BI16" s="40">
        <f t="shared" si="21"/>
        <v>106.84690417066281</v>
      </c>
      <c r="BJ16" s="40">
        <f t="shared" si="21"/>
        <v>112.01600273497773</v>
      </c>
      <c r="BK16" s="40">
        <f t="shared" si="21"/>
        <v>106.82560403044658</v>
      </c>
      <c r="BL16" s="21">
        <v>0</v>
      </c>
      <c r="BM16" s="21">
        <v>0</v>
      </c>
      <c r="BN16" s="21">
        <f t="shared" si="22"/>
        <v>0</v>
      </c>
      <c r="BO16" s="21">
        <v>0</v>
      </c>
      <c r="BP16" s="21">
        <v>0</v>
      </c>
      <c r="BQ16" s="21">
        <f t="shared" si="23"/>
        <v>0</v>
      </c>
      <c r="BR16" s="40" t="str">
        <f t="shared" si="24"/>
        <v>-</v>
      </c>
      <c r="BS16" s="40" t="str">
        <f t="shared" si="24"/>
        <v>-</v>
      </c>
      <c r="BT16" s="40" t="str">
        <f t="shared" si="24"/>
        <v>-</v>
      </c>
      <c r="BU16" s="21">
        <v>661861974</v>
      </c>
      <c r="BV16" s="21">
        <v>753596</v>
      </c>
      <c r="BW16" s="21">
        <f t="shared" si="25"/>
        <v>661108378</v>
      </c>
      <c r="BX16" s="21">
        <v>581715517</v>
      </c>
      <c r="BY16" s="21">
        <v>924672</v>
      </c>
      <c r="BZ16" s="21">
        <f t="shared" si="26"/>
        <v>580790845</v>
      </c>
      <c r="CA16" s="40">
        <f t="shared" si="27"/>
        <v>87.890759682773378</v>
      </c>
      <c r="CB16" s="40">
        <f t="shared" si="27"/>
        <v>122.70128822339821</v>
      </c>
      <c r="CC16" s="40">
        <f t="shared" si="27"/>
        <v>87.851079237117162</v>
      </c>
      <c r="CD16" s="21">
        <v>927610035</v>
      </c>
      <c r="CE16" s="21">
        <v>21506304</v>
      </c>
      <c r="CF16" s="21">
        <f t="shared" si="28"/>
        <v>906103731</v>
      </c>
      <c r="CG16" s="21">
        <v>962812618</v>
      </c>
      <c r="CH16" s="21">
        <v>24091461</v>
      </c>
      <c r="CI16" s="21">
        <f t="shared" si="29"/>
        <v>938721157</v>
      </c>
      <c r="CJ16" s="40">
        <f t="shared" si="30"/>
        <v>103.79497651726028</v>
      </c>
      <c r="CK16" s="41">
        <f t="shared" si="30"/>
        <v>112.02046153537123</v>
      </c>
      <c r="CL16" s="41">
        <f t="shared" si="30"/>
        <v>103.59974524815195</v>
      </c>
      <c r="CM16" s="22">
        <v>3854728402</v>
      </c>
      <c r="CN16" s="22">
        <v>81781</v>
      </c>
      <c r="CO16" s="22">
        <f t="shared" si="31"/>
        <v>3854646621</v>
      </c>
      <c r="CP16" s="21">
        <v>4272431461</v>
      </c>
      <c r="CQ16" s="21">
        <v>10125</v>
      </c>
      <c r="CR16" s="21">
        <f t="shared" si="32"/>
        <v>4272421336</v>
      </c>
      <c r="CS16" s="40">
        <f t="shared" si="33"/>
        <v>110.83612165213191</v>
      </c>
      <c r="CT16" s="40">
        <f t="shared" si="33"/>
        <v>12.380626306843888</v>
      </c>
      <c r="CU16" s="41">
        <f t="shared" si="33"/>
        <v>110.83821050479636</v>
      </c>
    </row>
    <row r="17" spans="2:99" x14ac:dyDescent="0.35">
      <c r="B17" s="13"/>
      <c r="C17" s="13" t="s">
        <v>17</v>
      </c>
      <c r="D17" s="15">
        <f t="shared" si="0"/>
        <v>37359023</v>
      </c>
      <c r="E17" s="15">
        <f t="shared" si="1"/>
        <v>45794609</v>
      </c>
      <c r="F17" s="38">
        <f t="shared" si="2"/>
        <v>122.57978213188284</v>
      </c>
      <c r="G17" s="24">
        <v>37359023</v>
      </c>
      <c r="H17" s="24">
        <v>45794609</v>
      </c>
      <c r="I17" s="39">
        <f t="shared" si="3"/>
        <v>122.57978213188284</v>
      </c>
      <c r="J17" s="24">
        <v>0</v>
      </c>
      <c r="K17" s="24">
        <v>0</v>
      </c>
      <c r="L17" s="39" t="str">
        <f t="shared" si="4"/>
        <v>-</v>
      </c>
      <c r="M17" s="24">
        <v>2254020</v>
      </c>
      <c r="N17" s="24">
        <v>3236220</v>
      </c>
      <c r="O17" s="39">
        <f t="shared" si="5"/>
        <v>143.57547847845183</v>
      </c>
      <c r="P17" s="24">
        <v>0</v>
      </c>
      <c r="Q17" s="24">
        <v>0</v>
      </c>
      <c r="R17" s="39" t="str">
        <f t="shared" si="6"/>
        <v>-</v>
      </c>
      <c r="S17" s="24">
        <v>0</v>
      </c>
      <c r="T17" s="24">
        <v>0</v>
      </c>
      <c r="U17" s="39" t="str">
        <f t="shared" si="7"/>
        <v>-</v>
      </c>
      <c r="V17" s="24">
        <v>0</v>
      </c>
      <c r="W17" s="24">
        <v>0</v>
      </c>
      <c r="X17" s="39" t="str">
        <f t="shared" si="8"/>
        <v>-</v>
      </c>
      <c r="Y17" s="24">
        <v>9355574</v>
      </c>
      <c r="Z17" s="24">
        <v>0</v>
      </c>
      <c r="AA17" s="24">
        <f t="shared" si="9"/>
        <v>9355574</v>
      </c>
      <c r="AB17" s="24">
        <v>10756304</v>
      </c>
      <c r="AC17" s="24">
        <v>339178</v>
      </c>
      <c r="AD17" s="24">
        <f t="shared" si="10"/>
        <v>10417126</v>
      </c>
      <c r="AE17" s="39">
        <f t="shared" si="11"/>
        <v>114.97214387914627</v>
      </c>
      <c r="AF17" s="39" t="str">
        <f t="shared" si="11"/>
        <v>-</v>
      </c>
      <c r="AG17" s="39">
        <f t="shared" si="11"/>
        <v>111.34673297437443</v>
      </c>
      <c r="AH17" s="24">
        <v>25749429</v>
      </c>
      <c r="AI17" s="24">
        <v>0</v>
      </c>
      <c r="AJ17" s="24">
        <f t="shared" si="12"/>
        <v>25749429</v>
      </c>
      <c r="AK17" s="24">
        <v>31600363</v>
      </c>
      <c r="AL17" s="24">
        <v>16655316</v>
      </c>
      <c r="AM17" s="24">
        <f t="shared" si="13"/>
        <v>14945047</v>
      </c>
      <c r="AN17" s="39">
        <f t="shared" si="14"/>
        <v>122.72257765405206</v>
      </c>
      <c r="AO17" s="39" t="str">
        <f t="shared" si="14"/>
        <v>-</v>
      </c>
      <c r="AP17" s="39">
        <f t="shared" si="14"/>
        <v>58.040304505393117</v>
      </c>
      <c r="AQ17" s="24">
        <v>0</v>
      </c>
      <c r="AR17" s="24">
        <v>0</v>
      </c>
      <c r="AS17" s="39" t="str">
        <f t="shared" si="15"/>
        <v>-</v>
      </c>
      <c r="AT17" s="24">
        <v>0</v>
      </c>
      <c r="AU17" s="24">
        <v>0</v>
      </c>
      <c r="AV17" s="39" t="str">
        <f t="shared" si="16"/>
        <v>-</v>
      </c>
      <c r="AW17" s="24">
        <v>0</v>
      </c>
      <c r="AX17" s="24">
        <v>0</v>
      </c>
      <c r="AY17" s="39" t="str">
        <f t="shared" si="17"/>
        <v>-</v>
      </c>
      <c r="AZ17" s="24">
        <v>0</v>
      </c>
      <c r="BA17" s="24">
        <v>201722</v>
      </c>
      <c r="BB17" s="39" t="str">
        <f t="shared" si="18"/>
        <v>-</v>
      </c>
      <c r="BC17" s="21">
        <v>0</v>
      </c>
      <c r="BD17" s="21">
        <v>0</v>
      </c>
      <c r="BE17" s="21">
        <f t="shared" si="19"/>
        <v>0</v>
      </c>
      <c r="BF17" s="21">
        <v>0</v>
      </c>
      <c r="BG17" s="21">
        <v>0</v>
      </c>
      <c r="BH17" s="21">
        <f t="shared" si="20"/>
        <v>0</v>
      </c>
      <c r="BI17" s="40" t="str">
        <f t="shared" si="21"/>
        <v>-</v>
      </c>
      <c r="BJ17" s="40" t="str">
        <f t="shared" si="21"/>
        <v>-</v>
      </c>
      <c r="BK17" s="40" t="str">
        <f t="shared" si="21"/>
        <v>-</v>
      </c>
      <c r="BL17" s="21">
        <v>0</v>
      </c>
      <c r="BM17" s="21">
        <v>0</v>
      </c>
      <c r="BN17" s="21">
        <f t="shared" si="22"/>
        <v>0</v>
      </c>
      <c r="BO17" s="21">
        <v>0</v>
      </c>
      <c r="BP17" s="21">
        <v>0</v>
      </c>
      <c r="BQ17" s="21">
        <f t="shared" si="23"/>
        <v>0</v>
      </c>
      <c r="BR17" s="40" t="str">
        <f t="shared" si="24"/>
        <v>-</v>
      </c>
      <c r="BS17" s="40" t="str">
        <f t="shared" si="24"/>
        <v>-</v>
      </c>
      <c r="BT17" s="40" t="str">
        <f t="shared" si="24"/>
        <v>-</v>
      </c>
      <c r="BU17" s="21">
        <v>0</v>
      </c>
      <c r="BV17" s="21">
        <v>0</v>
      </c>
      <c r="BW17" s="21">
        <f t="shared" si="25"/>
        <v>0</v>
      </c>
      <c r="BX17" s="21">
        <v>0</v>
      </c>
      <c r="BY17" s="21">
        <v>0</v>
      </c>
      <c r="BZ17" s="21">
        <f t="shared" si="26"/>
        <v>0</v>
      </c>
      <c r="CA17" s="40" t="str">
        <f t="shared" si="27"/>
        <v>-</v>
      </c>
      <c r="CB17" s="40" t="str">
        <f t="shared" si="27"/>
        <v>-</v>
      </c>
      <c r="CC17" s="40" t="str">
        <f t="shared" si="27"/>
        <v>-</v>
      </c>
      <c r="CD17" s="21">
        <v>0</v>
      </c>
      <c r="CE17" s="21">
        <v>0</v>
      </c>
      <c r="CF17" s="21">
        <f t="shared" si="28"/>
        <v>0</v>
      </c>
      <c r="CG17" s="21">
        <v>0</v>
      </c>
      <c r="CH17" s="21">
        <v>0</v>
      </c>
      <c r="CI17" s="21">
        <f t="shared" si="29"/>
        <v>0</v>
      </c>
      <c r="CJ17" s="40" t="str">
        <f t="shared" si="30"/>
        <v>-</v>
      </c>
      <c r="CK17" s="41" t="str">
        <f t="shared" si="30"/>
        <v>-</v>
      </c>
      <c r="CL17" s="41" t="str">
        <f t="shared" si="30"/>
        <v>-</v>
      </c>
      <c r="CM17" s="22">
        <v>0</v>
      </c>
      <c r="CN17" s="22">
        <v>0</v>
      </c>
      <c r="CO17" s="22">
        <f t="shared" si="31"/>
        <v>0</v>
      </c>
      <c r="CP17" s="21">
        <v>0</v>
      </c>
      <c r="CQ17" s="21">
        <v>0</v>
      </c>
      <c r="CR17" s="21">
        <f t="shared" si="32"/>
        <v>0</v>
      </c>
      <c r="CS17" s="40" t="str">
        <f t="shared" si="33"/>
        <v>-</v>
      </c>
      <c r="CT17" s="40" t="str">
        <f t="shared" si="33"/>
        <v>-</v>
      </c>
      <c r="CU17" s="41" t="str">
        <f t="shared" si="33"/>
        <v>-</v>
      </c>
    </row>
    <row r="18" spans="2:99" x14ac:dyDescent="0.35">
      <c r="B18" s="13"/>
      <c r="C18" s="13" t="s">
        <v>18</v>
      </c>
      <c r="D18" s="15">
        <f t="shared" si="0"/>
        <v>426284344</v>
      </c>
      <c r="E18" s="15">
        <f t="shared" si="1"/>
        <v>457231019</v>
      </c>
      <c r="F18" s="38">
        <f t="shared" si="2"/>
        <v>107.2596320825707</v>
      </c>
      <c r="G18" s="24">
        <v>426284344</v>
      </c>
      <c r="H18" s="24">
        <v>457231019</v>
      </c>
      <c r="I18" s="39">
        <f t="shared" si="3"/>
        <v>107.2596320825707</v>
      </c>
      <c r="J18" s="24">
        <v>1500</v>
      </c>
      <c r="K18" s="24">
        <v>0</v>
      </c>
      <c r="L18" s="39">
        <f t="shared" si="4"/>
        <v>0</v>
      </c>
      <c r="M18" s="24">
        <v>0</v>
      </c>
      <c r="N18" s="24">
        <v>0</v>
      </c>
      <c r="O18" s="39" t="str">
        <f t="shared" si="5"/>
        <v>-</v>
      </c>
      <c r="P18" s="24">
        <v>0</v>
      </c>
      <c r="Q18" s="24">
        <v>0</v>
      </c>
      <c r="R18" s="39" t="str">
        <f t="shared" si="6"/>
        <v>-</v>
      </c>
      <c r="S18" s="24">
        <v>0</v>
      </c>
      <c r="T18" s="24">
        <v>0</v>
      </c>
      <c r="U18" s="39" t="str">
        <f t="shared" si="7"/>
        <v>-</v>
      </c>
      <c r="V18" s="24">
        <v>4453719</v>
      </c>
      <c r="W18" s="24">
        <v>3792903</v>
      </c>
      <c r="X18" s="39">
        <f t="shared" si="8"/>
        <v>85.162602310563372</v>
      </c>
      <c r="Y18" s="24">
        <v>220869759</v>
      </c>
      <c r="Z18" s="24">
        <v>0</v>
      </c>
      <c r="AA18" s="24">
        <f t="shared" si="9"/>
        <v>220869759</v>
      </c>
      <c r="AB18" s="24">
        <v>244502783</v>
      </c>
      <c r="AC18" s="24">
        <v>0</v>
      </c>
      <c r="AD18" s="24">
        <f t="shared" si="10"/>
        <v>244502783</v>
      </c>
      <c r="AE18" s="39">
        <f t="shared" si="11"/>
        <v>110.69998179334274</v>
      </c>
      <c r="AF18" s="39" t="str">
        <f t="shared" si="11"/>
        <v>-</v>
      </c>
      <c r="AG18" s="39">
        <f t="shared" si="11"/>
        <v>110.69998179334274</v>
      </c>
      <c r="AH18" s="24">
        <v>145381792</v>
      </c>
      <c r="AI18" s="24">
        <v>0</v>
      </c>
      <c r="AJ18" s="24">
        <f t="shared" si="12"/>
        <v>145381792</v>
      </c>
      <c r="AK18" s="24">
        <v>148791180</v>
      </c>
      <c r="AL18" s="24">
        <v>0</v>
      </c>
      <c r="AM18" s="24">
        <f t="shared" si="13"/>
        <v>148791180</v>
      </c>
      <c r="AN18" s="39">
        <f t="shared" si="14"/>
        <v>102.34512723574076</v>
      </c>
      <c r="AO18" s="39" t="str">
        <f t="shared" si="14"/>
        <v>-</v>
      </c>
      <c r="AP18" s="39">
        <f t="shared" si="14"/>
        <v>102.34512723574076</v>
      </c>
      <c r="AQ18" s="24">
        <v>0</v>
      </c>
      <c r="AR18" s="24">
        <v>0</v>
      </c>
      <c r="AS18" s="39" t="str">
        <f t="shared" si="15"/>
        <v>-</v>
      </c>
      <c r="AT18" s="24">
        <v>0</v>
      </c>
      <c r="AU18" s="24">
        <v>0</v>
      </c>
      <c r="AV18" s="39" t="str">
        <f t="shared" si="16"/>
        <v>-</v>
      </c>
      <c r="AW18" s="24">
        <v>0</v>
      </c>
      <c r="AX18" s="24">
        <v>0</v>
      </c>
      <c r="AY18" s="39" t="str">
        <f t="shared" si="17"/>
        <v>-</v>
      </c>
      <c r="AZ18" s="24">
        <v>55577574</v>
      </c>
      <c r="BA18" s="24">
        <v>60144153</v>
      </c>
      <c r="BB18" s="39">
        <f t="shared" si="18"/>
        <v>108.21658570415471</v>
      </c>
      <c r="BC18" s="21">
        <v>0</v>
      </c>
      <c r="BD18" s="21">
        <v>0</v>
      </c>
      <c r="BE18" s="21">
        <f t="shared" si="19"/>
        <v>0</v>
      </c>
      <c r="BF18" s="21">
        <v>0</v>
      </c>
      <c r="BG18" s="21">
        <v>0</v>
      </c>
      <c r="BH18" s="21">
        <f t="shared" si="20"/>
        <v>0</v>
      </c>
      <c r="BI18" s="40" t="str">
        <f t="shared" si="21"/>
        <v>-</v>
      </c>
      <c r="BJ18" s="40" t="str">
        <f t="shared" si="21"/>
        <v>-</v>
      </c>
      <c r="BK18" s="40" t="str">
        <f t="shared" si="21"/>
        <v>-</v>
      </c>
      <c r="BL18" s="21">
        <v>0</v>
      </c>
      <c r="BM18" s="21">
        <v>0</v>
      </c>
      <c r="BN18" s="21">
        <f t="shared" si="22"/>
        <v>0</v>
      </c>
      <c r="BO18" s="21">
        <v>0</v>
      </c>
      <c r="BP18" s="21">
        <v>0</v>
      </c>
      <c r="BQ18" s="21">
        <f t="shared" si="23"/>
        <v>0</v>
      </c>
      <c r="BR18" s="40" t="str">
        <f t="shared" si="24"/>
        <v>-</v>
      </c>
      <c r="BS18" s="40" t="str">
        <f t="shared" si="24"/>
        <v>-</v>
      </c>
      <c r="BT18" s="40" t="str">
        <f t="shared" si="24"/>
        <v>-</v>
      </c>
      <c r="BU18" s="21">
        <v>0</v>
      </c>
      <c r="BV18" s="21">
        <v>0</v>
      </c>
      <c r="BW18" s="21">
        <f t="shared" si="25"/>
        <v>0</v>
      </c>
      <c r="BX18" s="21">
        <v>0</v>
      </c>
      <c r="BY18" s="21">
        <v>0</v>
      </c>
      <c r="BZ18" s="21">
        <f t="shared" si="26"/>
        <v>0</v>
      </c>
      <c r="CA18" s="40" t="str">
        <f t="shared" si="27"/>
        <v>-</v>
      </c>
      <c r="CB18" s="40" t="str">
        <f t="shared" si="27"/>
        <v>-</v>
      </c>
      <c r="CC18" s="40" t="str">
        <f t="shared" si="27"/>
        <v>-</v>
      </c>
      <c r="CD18" s="21">
        <v>0</v>
      </c>
      <c r="CE18" s="21">
        <v>0</v>
      </c>
      <c r="CF18" s="21">
        <f t="shared" si="28"/>
        <v>0</v>
      </c>
      <c r="CG18" s="21">
        <v>0</v>
      </c>
      <c r="CH18" s="21">
        <v>0</v>
      </c>
      <c r="CI18" s="21">
        <f t="shared" si="29"/>
        <v>0</v>
      </c>
      <c r="CJ18" s="40" t="str">
        <f t="shared" si="30"/>
        <v>-</v>
      </c>
      <c r="CK18" s="41" t="str">
        <f t="shared" si="30"/>
        <v>-</v>
      </c>
      <c r="CL18" s="41" t="str">
        <f t="shared" si="30"/>
        <v>-</v>
      </c>
      <c r="CM18" s="22">
        <v>0</v>
      </c>
      <c r="CN18" s="22">
        <v>0</v>
      </c>
      <c r="CO18" s="22">
        <f t="shared" si="31"/>
        <v>0</v>
      </c>
      <c r="CP18" s="21">
        <v>0</v>
      </c>
      <c r="CQ18" s="21">
        <v>0</v>
      </c>
      <c r="CR18" s="21">
        <f t="shared" si="32"/>
        <v>0</v>
      </c>
      <c r="CS18" s="40" t="str">
        <f t="shared" si="33"/>
        <v>-</v>
      </c>
      <c r="CT18" s="40" t="str">
        <f t="shared" si="33"/>
        <v>-</v>
      </c>
      <c r="CU18" s="41" t="str">
        <f t="shared" si="33"/>
        <v>-</v>
      </c>
    </row>
    <row r="19" spans="2:99" x14ac:dyDescent="0.35">
      <c r="B19" s="13"/>
      <c r="C19" s="13" t="s">
        <v>19</v>
      </c>
      <c r="D19" s="15">
        <f t="shared" si="0"/>
        <v>608745352</v>
      </c>
      <c r="E19" s="15">
        <f t="shared" si="1"/>
        <v>613348998</v>
      </c>
      <c r="F19" s="38">
        <f t="shared" si="2"/>
        <v>100.75625152370773</v>
      </c>
      <c r="G19" s="24">
        <v>608357620</v>
      </c>
      <c r="H19" s="24">
        <v>613035890</v>
      </c>
      <c r="I19" s="39">
        <f t="shared" si="3"/>
        <v>100.76899998392392</v>
      </c>
      <c r="J19" s="24">
        <v>0</v>
      </c>
      <c r="K19" s="24">
        <v>0</v>
      </c>
      <c r="L19" s="39" t="str">
        <f t="shared" si="4"/>
        <v>-</v>
      </c>
      <c r="M19" s="24">
        <v>14206917</v>
      </c>
      <c r="N19" s="24">
        <v>14559601</v>
      </c>
      <c r="O19" s="39">
        <f t="shared" si="5"/>
        <v>102.48248089293406</v>
      </c>
      <c r="P19" s="24">
        <v>126148575</v>
      </c>
      <c r="Q19" s="24">
        <v>109011592</v>
      </c>
      <c r="R19" s="39">
        <f t="shared" si="6"/>
        <v>86.415238539159077</v>
      </c>
      <c r="S19" s="24">
        <v>72037675</v>
      </c>
      <c r="T19" s="24">
        <v>67763448</v>
      </c>
      <c r="U19" s="39">
        <f t="shared" si="7"/>
        <v>94.066678304095745</v>
      </c>
      <c r="V19" s="24">
        <v>1367889</v>
      </c>
      <c r="W19" s="24">
        <v>11007851</v>
      </c>
      <c r="X19" s="39">
        <f t="shared" si="8"/>
        <v>804.73276705931551</v>
      </c>
      <c r="Y19" s="24">
        <v>295430924</v>
      </c>
      <c r="Z19" s="24">
        <v>34856384</v>
      </c>
      <c r="AA19" s="24">
        <f t="shared" si="9"/>
        <v>260574540</v>
      </c>
      <c r="AB19" s="24">
        <v>312365939</v>
      </c>
      <c r="AC19" s="24">
        <v>33660703</v>
      </c>
      <c r="AD19" s="24">
        <f t="shared" si="10"/>
        <v>278705236</v>
      </c>
      <c r="AE19" s="39">
        <f t="shared" si="11"/>
        <v>105.73230952627017</v>
      </c>
      <c r="AF19" s="39">
        <f t="shared" si="11"/>
        <v>96.569692943479168</v>
      </c>
      <c r="AG19" s="39">
        <f t="shared" si="11"/>
        <v>106.95796910933815</v>
      </c>
      <c r="AH19" s="24">
        <v>95361153</v>
      </c>
      <c r="AI19" s="24">
        <v>9230787</v>
      </c>
      <c r="AJ19" s="24">
        <f t="shared" si="12"/>
        <v>86130366</v>
      </c>
      <c r="AK19" s="24">
        <v>93909503</v>
      </c>
      <c r="AL19" s="24">
        <v>9192057</v>
      </c>
      <c r="AM19" s="24">
        <f t="shared" si="13"/>
        <v>84717446</v>
      </c>
      <c r="AN19" s="39">
        <f t="shared" si="14"/>
        <v>98.477734429238708</v>
      </c>
      <c r="AO19" s="39">
        <f t="shared" si="14"/>
        <v>99.580425807680314</v>
      </c>
      <c r="AP19" s="39">
        <f t="shared" si="14"/>
        <v>98.359556489055208</v>
      </c>
      <c r="AQ19" s="24">
        <v>0</v>
      </c>
      <c r="AR19" s="24">
        <v>0</v>
      </c>
      <c r="AS19" s="39" t="str">
        <f t="shared" si="15"/>
        <v>-</v>
      </c>
      <c r="AT19" s="24">
        <v>0</v>
      </c>
      <c r="AU19" s="24">
        <v>0</v>
      </c>
      <c r="AV19" s="39" t="str">
        <f t="shared" si="16"/>
        <v>-</v>
      </c>
      <c r="AW19" s="24">
        <v>2356</v>
      </c>
      <c r="AX19" s="24">
        <v>2309</v>
      </c>
      <c r="AY19" s="39">
        <f t="shared" si="17"/>
        <v>98.00509337860781</v>
      </c>
      <c r="AZ19" s="24">
        <v>3802132</v>
      </c>
      <c r="BA19" s="24">
        <v>4415648</v>
      </c>
      <c r="BB19" s="39">
        <f t="shared" si="18"/>
        <v>116.13610469073667</v>
      </c>
      <c r="BC19" s="21">
        <v>387732</v>
      </c>
      <c r="BD19" s="21">
        <v>0</v>
      </c>
      <c r="BE19" s="21">
        <f t="shared" si="19"/>
        <v>387732</v>
      </c>
      <c r="BF19" s="21">
        <v>313108</v>
      </c>
      <c r="BG19" s="21">
        <v>0</v>
      </c>
      <c r="BH19" s="21">
        <f t="shared" si="20"/>
        <v>313108</v>
      </c>
      <c r="BI19" s="40">
        <f t="shared" si="21"/>
        <v>80.753716484582142</v>
      </c>
      <c r="BJ19" s="40" t="str">
        <f t="shared" si="21"/>
        <v>-</v>
      </c>
      <c r="BK19" s="40">
        <f t="shared" si="21"/>
        <v>80.753716484582142</v>
      </c>
      <c r="BL19" s="21">
        <v>0</v>
      </c>
      <c r="BM19" s="21">
        <v>0</v>
      </c>
      <c r="BN19" s="21">
        <f t="shared" si="22"/>
        <v>0</v>
      </c>
      <c r="BO19" s="21">
        <v>0</v>
      </c>
      <c r="BP19" s="21">
        <v>0</v>
      </c>
      <c r="BQ19" s="21">
        <f t="shared" si="23"/>
        <v>0</v>
      </c>
      <c r="BR19" s="40" t="str">
        <f t="shared" si="24"/>
        <v>-</v>
      </c>
      <c r="BS19" s="40" t="str">
        <f t="shared" si="24"/>
        <v>-</v>
      </c>
      <c r="BT19" s="40" t="str">
        <f t="shared" si="24"/>
        <v>-</v>
      </c>
      <c r="BU19" s="21">
        <v>387732</v>
      </c>
      <c r="BV19" s="21">
        <v>0</v>
      </c>
      <c r="BW19" s="21">
        <f t="shared" si="25"/>
        <v>387732</v>
      </c>
      <c r="BX19" s="21">
        <v>313108</v>
      </c>
      <c r="BY19" s="21">
        <v>0</v>
      </c>
      <c r="BZ19" s="21">
        <f t="shared" si="26"/>
        <v>313108</v>
      </c>
      <c r="CA19" s="40">
        <f t="shared" si="27"/>
        <v>80.753716484582142</v>
      </c>
      <c r="CB19" s="40" t="str">
        <f t="shared" si="27"/>
        <v>-</v>
      </c>
      <c r="CC19" s="40">
        <f t="shared" si="27"/>
        <v>80.753716484582142</v>
      </c>
      <c r="CD19" s="21">
        <v>0</v>
      </c>
      <c r="CE19" s="21">
        <v>0</v>
      </c>
      <c r="CF19" s="21">
        <f t="shared" si="28"/>
        <v>0</v>
      </c>
      <c r="CG19" s="21">
        <v>0</v>
      </c>
      <c r="CH19" s="21">
        <v>0</v>
      </c>
      <c r="CI19" s="21">
        <f t="shared" si="29"/>
        <v>0</v>
      </c>
      <c r="CJ19" s="40" t="str">
        <f t="shared" si="30"/>
        <v>-</v>
      </c>
      <c r="CK19" s="41" t="str">
        <f t="shared" si="30"/>
        <v>-</v>
      </c>
      <c r="CL19" s="41" t="str">
        <f t="shared" si="30"/>
        <v>-</v>
      </c>
      <c r="CM19" s="22">
        <v>0</v>
      </c>
      <c r="CN19" s="22">
        <v>0</v>
      </c>
      <c r="CO19" s="22">
        <f t="shared" si="31"/>
        <v>0</v>
      </c>
      <c r="CP19" s="21">
        <v>0</v>
      </c>
      <c r="CQ19" s="21">
        <v>0</v>
      </c>
      <c r="CR19" s="21">
        <f t="shared" si="32"/>
        <v>0</v>
      </c>
      <c r="CS19" s="40" t="str">
        <f t="shared" si="33"/>
        <v>-</v>
      </c>
      <c r="CT19" s="40" t="str">
        <f t="shared" si="33"/>
        <v>-</v>
      </c>
      <c r="CU19" s="41" t="str">
        <f t="shared" si="33"/>
        <v>-</v>
      </c>
    </row>
    <row r="20" spans="2:99" x14ac:dyDescent="0.35">
      <c r="B20" s="13"/>
      <c r="C20" s="13" t="s">
        <v>20</v>
      </c>
      <c r="D20" s="15">
        <f t="shared" si="0"/>
        <v>23747794781</v>
      </c>
      <c r="E20" s="15">
        <f t="shared" si="1"/>
        <v>24886208826</v>
      </c>
      <c r="F20" s="38">
        <f t="shared" si="2"/>
        <v>104.7937674023982</v>
      </c>
      <c r="G20" s="24">
        <v>19072655385</v>
      </c>
      <c r="H20" s="24">
        <v>19996068702</v>
      </c>
      <c r="I20" s="39">
        <f t="shared" si="3"/>
        <v>104.84155613552497</v>
      </c>
      <c r="J20" s="24">
        <v>171990633</v>
      </c>
      <c r="K20" s="24">
        <v>183580971</v>
      </c>
      <c r="L20" s="39">
        <f t="shared" si="4"/>
        <v>106.73893560238248</v>
      </c>
      <c r="M20" s="24">
        <v>4039072888</v>
      </c>
      <c r="N20" s="24">
        <v>4211245239</v>
      </c>
      <c r="O20" s="39">
        <f t="shared" si="5"/>
        <v>104.26267006746821</v>
      </c>
      <c r="P20" s="24">
        <v>3327201027</v>
      </c>
      <c r="Q20" s="24">
        <v>3493390554</v>
      </c>
      <c r="R20" s="39">
        <f t="shared" si="6"/>
        <v>104.99487484078611</v>
      </c>
      <c r="S20" s="24">
        <v>3533879415</v>
      </c>
      <c r="T20" s="24">
        <v>3682081979</v>
      </c>
      <c r="U20" s="39">
        <f t="shared" si="7"/>
        <v>104.19376403651283</v>
      </c>
      <c r="V20" s="24">
        <v>143730522</v>
      </c>
      <c r="W20" s="24">
        <v>237010007</v>
      </c>
      <c r="X20" s="39">
        <f t="shared" si="8"/>
        <v>164.89887026222587</v>
      </c>
      <c r="Y20" s="24">
        <v>5137421703</v>
      </c>
      <c r="Z20" s="24">
        <v>1913155980</v>
      </c>
      <c r="AA20" s="24">
        <f t="shared" si="9"/>
        <v>3224265723</v>
      </c>
      <c r="AB20" s="24">
        <v>5449982099</v>
      </c>
      <c r="AC20" s="24">
        <v>2062502485</v>
      </c>
      <c r="AD20" s="24">
        <f t="shared" si="10"/>
        <v>3387479614</v>
      </c>
      <c r="AE20" s="39">
        <f t="shared" si="11"/>
        <v>106.08399337390348</v>
      </c>
      <c r="AF20" s="39">
        <f t="shared" si="11"/>
        <v>107.80629005482345</v>
      </c>
      <c r="AG20" s="39">
        <f t="shared" si="11"/>
        <v>105.06204838626448</v>
      </c>
      <c r="AH20" s="24">
        <v>2065624640</v>
      </c>
      <c r="AI20" s="24">
        <v>570604239</v>
      </c>
      <c r="AJ20" s="24">
        <f t="shared" si="12"/>
        <v>1495020401</v>
      </c>
      <c r="AK20" s="24">
        <v>2084577405</v>
      </c>
      <c r="AL20" s="24">
        <v>617949531</v>
      </c>
      <c r="AM20" s="24">
        <f t="shared" si="13"/>
        <v>1466627874</v>
      </c>
      <c r="AN20" s="39">
        <f t="shared" si="14"/>
        <v>100.91753189969694</v>
      </c>
      <c r="AO20" s="39">
        <f t="shared" si="14"/>
        <v>108.2973957717128</v>
      </c>
      <c r="AP20" s="39">
        <f t="shared" si="14"/>
        <v>98.100860230334746</v>
      </c>
      <c r="AQ20" s="24">
        <v>28580</v>
      </c>
      <c r="AR20" s="24">
        <v>322771</v>
      </c>
      <c r="AS20" s="39">
        <f t="shared" si="15"/>
        <v>1129.3596920923721</v>
      </c>
      <c r="AT20" s="24">
        <v>18161259</v>
      </c>
      <c r="AU20" s="24">
        <v>18621929</v>
      </c>
      <c r="AV20" s="39">
        <f t="shared" si="16"/>
        <v>102.53655322023656</v>
      </c>
      <c r="AW20" s="24">
        <v>287696188</v>
      </c>
      <c r="AX20" s="24">
        <v>315404816</v>
      </c>
      <c r="AY20" s="39">
        <f t="shared" si="17"/>
        <v>109.63121138052759</v>
      </c>
      <c r="AZ20" s="24">
        <v>347848530</v>
      </c>
      <c r="BA20" s="24">
        <v>319850931</v>
      </c>
      <c r="BB20" s="39">
        <f t="shared" si="18"/>
        <v>91.951209625637915</v>
      </c>
      <c r="BC20" s="21">
        <v>4675139396</v>
      </c>
      <c r="BD20" s="21">
        <v>23962735</v>
      </c>
      <c r="BE20" s="21">
        <f t="shared" si="19"/>
        <v>4651176661</v>
      </c>
      <c r="BF20" s="21">
        <v>4890140124</v>
      </c>
      <c r="BG20" s="21">
        <v>19980747</v>
      </c>
      <c r="BH20" s="21">
        <f t="shared" si="20"/>
        <v>4870159377</v>
      </c>
      <c r="BI20" s="40">
        <f t="shared" si="21"/>
        <v>104.59880892928994</v>
      </c>
      <c r="BJ20" s="40">
        <f t="shared" si="21"/>
        <v>83.3825813288842</v>
      </c>
      <c r="BK20" s="40">
        <f t="shared" si="21"/>
        <v>104.70811435386156</v>
      </c>
      <c r="BL20" s="21">
        <v>1812968451</v>
      </c>
      <c r="BM20" s="21">
        <v>0</v>
      </c>
      <c r="BN20" s="21">
        <f t="shared" si="22"/>
        <v>1812968451</v>
      </c>
      <c r="BO20" s="21">
        <v>2094710874</v>
      </c>
      <c r="BP20" s="21">
        <v>0</v>
      </c>
      <c r="BQ20" s="21">
        <f t="shared" si="23"/>
        <v>2094710874</v>
      </c>
      <c r="BR20" s="40">
        <f t="shared" si="24"/>
        <v>115.54039304129071</v>
      </c>
      <c r="BS20" s="40" t="str">
        <f t="shared" si="24"/>
        <v>-</v>
      </c>
      <c r="BT20" s="40">
        <f t="shared" si="24"/>
        <v>115.54039304129071</v>
      </c>
      <c r="BU20" s="21">
        <v>1463405091</v>
      </c>
      <c r="BV20" s="21">
        <v>19745152</v>
      </c>
      <c r="BW20" s="21">
        <f t="shared" si="25"/>
        <v>1443659939</v>
      </c>
      <c r="BX20" s="21">
        <v>1380578489</v>
      </c>
      <c r="BY20" s="21">
        <v>14885027</v>
      </c>
      <c r="BZ20" s="21">
        <f t="shared" si="26"/>
        <v>1365693462</v>
      </c>
      <c r="CA20" s="40">
        <f t="shared" si="27"/>
        <v>94.340145287905102</v>
      </c>
      <c r="CB20" s="40">
        <f t="shared" si="27"/>
        <v>75.385730127577645</v>
      </c>
      <c r="CC20" s="40">
        <f t="shared" si="27"/>
        <v>94.599387647065541</v>
      </c>
      <c r="CD20" s="21">
        <v>651455163</v>
      </c>
      <c r="CE20" s="21">
        <v>4217584</v>
      </c>
      <c r="CF20" s="21">
        <f t="shared" si="28"/>
        <v>647237579</v>
      </c>
      <c r="CG20" s="21">
        <v>617608197</v>
      </c>
      <c r="CH20" s="21">
        <v>5095720</v>
      </c>
      <c r="CI20" s="21">
        <f t="shared" si="29"/>
        <v>612512477</v>
      </c>
      <c r="CJ20" s="40">
        <f t="shared" si="30"/>
        <v>94.804405901991444</v>
      </c>
      <c r="CK20" s="41">
        <f t="shared" si="30"/>
        <v>120.82083012454522</v>
      </c>
      <c r="CL20" s="41">
        <f t="shared" si="30"/>
        <v>94.63487548827878</v>
      </c>
      <c r="CM20" s="22">
        <v>747310690</v>
      </c>
      <c r="CN20" s="22">
        <v>0</v>
      </c>
      <c r="CO20" s="22">
        <f t="shared" si="31"/>
        <v>747310690</v>
      </c>
      <c r="CP20" s="21">
        <v>797242564</v>
      </c>
      <c r="CQ20" s="21">
        <v>0</v>
      </c>
      <c r="CR20" s="21">
        <f t="shared" si="32"/>
        <v>797242564</v>
      </c>
      <c r="CS20" s="40">
        <f t="shared" si="33"/>
        <v>106.68154151521638</v>
      </c>
      <c r="CT20" s="40" t="str">
        <f t="shared" si="33"/>
        <v>-</v>
      </c>
      <c r="CU20" s="41">
        <f t="shared" si="33"/>
        <v>106.68154151521638</v>
      </c>
    </row>
    <row r="21" spans="2:99" x14ac:dyDescent="0.35">
      <c r="B21" s="13"/>
      <c r="C21" s="13" t="s">
        <v>21</v>
      </c>
      <c r="D21" s="15">
        <f t="shared" si="0"/>
        <v>1734092919</v>
      </c>
      <c r="E21" s="15">
        <f t="shared" si="1"/>
        <v>1986798691</v>
      </c>
      <c r="F21" s="38">
        <f t="shared" si="2"/>
        <v>114.57279302805341</v>
      </c>
      <c r="G21" s="24">
        <v>837236890</v>
      </c>
      <c r="H21" s="24">
        <v>922752265</v>
      </c>
      <c r="I21" s="39">
        <f t="shared" si="3"/>
        <v>110.2139998871765</v>
      </c>
      <c r="J21" s="24">
        <v>56123414</v>
      </c>
      <c r="K21" s="24">
        <v>63554970</v>
      </c>
      <c r="L21" s="39">
        <f t="shared" si="4"/>
        <v>113.24145391440371</v>
      </c>
      <c r="M21" s="24">
        <v>131289211</v>
      </c>
      <c r="N21" s="24">
        <v>138160250</v>
      </c>
      <c r="O21" s="39">
        <f t="shared" si="5"/>
        <v>105.23351381858788</v>
      </c>
      <c r="P21" s="24">
        <v>0</v>
      </c>
      <c r="Q21" s="24">
        <v>0</v>
      </c>
      <c r="R21" s="39" t="str">
        <f t="shared" si="6"/>
        <v>-</v>
      </c>
      <c r="S21" s="24">
        <v>0</v>
      </c>
      <c r="T21" s="24">
        <v>0</v>
      </c>
      <c r="U21" s="39" t="str">
        <f t="shared" si="7"/>
        <v>-</v>
      </c>
      <c r="V21" s="24">
        <v>0</v>
      </c>
      <c r="W21" s="24">
        <v>0</v>
      </c>
      <c r="X21" s="39" t="str">
        <f t="shared" si="8"/>
        <v>-</v>
      </c>
      <c r="Y21" s="24">
        <v>368822551</v>
      </c>
      <c r="Z21" s="24">
        <v>368822551</v>
      </c>
      <c r="AA21" s="24">
        <f t="shared" si="9"/>
        <v>0</v>
      </c>
      <c r="AB21" s="24">
        <v>433436710</v>
      </c>
      <c r="AC21" s="24">
        <v>433436710</v>
      </c>
      <c r="AD21" s="24">
        <f t="shared" si="10"/>
        <v>0</v>
      </c>
      <c r="AE21" s="39">
        <f t="shared" si="11"/>
        <v>117.51903695281365</v>
      </c>
      <c r="AF21" s="39">
        <f t="shared" si="11"/>
        <v>117.51903695281365</v>
      </c>
      <c r="AG21" s="39" t="str">
        <f t="shared" si="11"/>
        <v>-</v>
      </c>
      <c r="AH21" s="24">
        <v>82610977</v>
      </c>
      <c r="AI21" s="24">
        <v>82610977</v>
      </c>
      <c r="AJ21" s="24">
        <f t="shared" si="12"/>
        <v>0</v>
      </c>
      <c r="AK21" s="24">
        <v>95602828</v>
      </c>
      <c r="AL21" s="24">
        <v>95602828</v>
      </c>
      <c r="AM21" s="24">
        <f t="shared" si="13"/>
        <v>0</v>
      </c>
      <c r="AN21" s="39">
        <f t="shared" si="14"/>
        <v>115.72654321713203</v>
      </c>
      <c r="AO21" s="39">
        <f t="shared" si="14"/>
        <v>115.72654321713203</v>
      </c>
      <c r="AP21" s="39" t="str">
        <f t="shared" si="14"/>
        <v>-</v>
      </c>
      <c r="AQ21" s="24">
        <v>0</v>
      </c>
      <c r="AR21" s="24">
        <v>0</v>
      </c>
      <c r="AS21" s="39" t="str">
        <f t="shared" si="15"/>
        <v>-</v>
      </c>
      <c r="AT21" s="24">
        <v>0</v>
      </c>
      <c r="AU21" s="24">
        <v>0</v>
      </c>
      <c r="AV21" s="39" t="str">
        <f t="shared" si="16"/>
        <v>-</v>
      </c>
      <c r="AW21" s="24">
        <v>0</v>
      </c>
      <c r="AX21" s="24">
        <v>0</v>
      </c>
      <c r="AY21" s="39" t="str">
        <f t="shared" si="17"/>
        <v>-</v>
      </c>
      <c r="AZ21" s="24">
        <v>198390738</v>
      </c>
      <c r="BA21" s="24">
        <v>191997508</v>
      </c>
      <c r="BB21" s="39">
        <f t="shared" si="18"/>
        <v>96.777455407217644</v>
      </c>
      <c r="BC21" s="21">
        <v>896856029</v>
      </c>
      <c r="BD21" s="21">
        <v>281108300</v>
      </c>
      <c r="BE21" s="21">
        <f t="shared" si="19"/>
        <v>615747729</v>
      </c>
      <c r="BF21" s="21">
        <v>1064046426</v>
      </c>
      <c r="BG21" s="21">
        <v>423044500</v>
      </c>
      <c r="BH21" s="21">
        <f t="shared" si="20"/>
        <v>641001926</v>
      </c>
      <c r="BI21" s="40">
        <f t="shared" si="21"/>
        <v>118.641832311304</v>
      </c>
      <c r="BJ21" s="40">
        <f t="shared" si="21"/>
        <v>150.49164325635351</v>
      </c>
      <c r="BK21" s="40">
        <f t="shared" si="21"/>
        <v>104.10138694965451</v>
      </c>
      <c r="BL21" s="21">
        <v>321845248</v>
      </c>
      <c r="BM21" s="21">
        <v>0</v>
      </c>
      <c r="BN21" s="21">
        <f t="shared" si="22"/>
        <v>321845248</v>
      </c>
      <c r="BO21" s="21">
        <v>345695409</v>
      </c>
      <c r="BP21" s="21">
        <v>0</v>
      </c>
      <c r="BQ21" s="21">
        <f t="shared" si="23"/>
        <v>345695409</v>
      </c>
      <c r="BR21" s="40">
        <f t="shared" si="24"/>
        <v>107.41044372977662</v>
      </c>
      <c r="BS21" s="40" t="str">
        <f t="shared" si="24"/>
        <v>-</v>
      </c>
      <c r="BT21" s="40">
        <f t="shared" si="24"/>
        <v>107.41044372977662</v>
      </c>
      <c r="BU21" s="21">
        <v>173862547</v>
      </c>
      <c r="BV21" s="21">
        <v>119975500</v>
      </c>
      <c r="BW21" s="21">
        <f t="shared" si="25"/>
        <v>53887047</v>
      </c>
      <c r="BX21" s="21">
        <v>262983471</v>
      </c>
      <c r="BY21" s="21">
        <v>214001700</v>
      </c>
      <c r="BZ21" s="21">
        <f t="shared" si="26"/>
        <v>48981771</v>
      </c>
      <c r="CA21" s="40">
        <f t="shared" si="27"/>
        <v>151.25941471454459</v>
      </c>
      <c r="CB21" s="40">
        <f t="shared" si="27"/>
        <v>178.37116744668705</v>
      </c>
      <c r="CC21" s="40">
        <f t="shared" si="27"/>
        <v>90.897114848397607</v>
      </c>
      <c r="CD21" s="21">
        <v>167237674</v>
      </c>
      <c r="CE21" s="21">
        <v>161128100</v>
      </c>
      <c r="CF21" s="21">
        <f t="shared" si="28"/>
        <v>6109574</v>
      </c>
      <c r="CG21" s="21">
        <v>216701918</v>
      </c>
      <c r="CH21" s="21">
        <v>209042400</v>
      </c>
      <c r="CI21" s="21">
        <f t="shared" si="29"/>
        <v>7659518</v>
      </c>
      <c r="CJ21" s="40">
        <f t="shared" si="30"/>
        <v>129.57721356492914</v>
      </c>
      <c r="CK21" s="41">
        <f t="shared" si="30"/>
        <v>129.73677465321069</v>
      </c>
      <c r="CL21" s="41">
        <f t="shared" si="30"/>
        <v>125.36910102079131</v>
      </c>
      <c r="CM21" s="22">
        <v>233910560</v>
      </c>
      <c r="CN21" s="22">
        <v>4700</v>
      </c>
      <c r="CO21" s="22">
        <f t="shared" si="31"/>
        <v>233905860</v>
      </c>
      <c r="CP21" s="21">
        <v>238665628</v>
      </c>
      <c r="CQ21" s="21">
        <v>400</v>
      </c>
      <c r="CR21" s="21">
        <f t="shared" si="32"/>
        <v>238665228</v>
      </c>
      <c r="CS21" s="40">
        <f t="shared" si="33"/>
        <v>102.03285734513226</v>
      </c>
      <c r="CT21" s="40">
        <f t="shared" si="33"/>
        <v>8.5106382978723403</v>
      </c>
      <c r="CU21" s="41">
        <f t="shared" si="33"/>
        <v>102.03473653887936</v>
      </c>
    </row>
    <row r="22" spans="2:99" x14ac:dyDescent="0.35">
      <c r="B22" s="13"/>
      <c r="C22" s="13" t="s">
        <v>22</v>
      </c>
      <c r="D22" s="15">
        <f t="shared" si="0"/>
        <v>909737926</v>
      </c>
      <c r="E22" s="15">
        <f t="shared" si="1"/>
        <v>1014938316</v>
      </c>
      <c r="F22" s="38">
        <f t="shared" si="2"/>
        <v>111.56381271940067</v>
      </c>
      <c r="G22" s="24">
        <v>837162776</v>
      </c>
      <c r="H22" s="24">
        <v>911194349</v>
      </c>
      <c r="I22" s="39">
        <f t="shared" si="3"/>
        <v>108.84315154977698</v>
      </c>
      <c r="J22" s="24">
        <v>59242583</v>
      </c>
      <c r="K22" s="24">
        <v>54650120</v>
      </c>
      <c r="L22" s="39">
        <f t="shared" si="4"/>
        <v>92.248037193111585</v>
      </c>
      <c r="M22" s="24">
        <v>0</v>
      </c>
      <c r="N22" s="24">
        <v>0</v>
      </c>
      <c r="O22" s="39" t="str">
        <f t="shared" si="5"/>
        <v>-</v>
      </c>
      <c r="P22" s="24">
        <v>0</v>
      </c>
      <c r="Q22" s="24">
        <v>0</v>
      </c>
      <c r="R22" s="39" t="str">
        <f t="shared" si="6"/>
        <v>-</v>
      </c>
      <c r="S22" s="24">
        <v>0</v>
      </c>
      <c r="T22" s="24">
        <v>0</v>
      </c>
      <c r="U22" s="39" t="str">
        <f t="shared" si="7"/>
        <v>-</v>
      </c>
      <c r="V22" s="24">
        <v>0</v>
      </c>
      <c r="W22" s="24">
        <v>0</v>
      </c>
      <c r="X22" s="39" t="str">
        <f t="shared" si="8"/>
        <v>-</v>
      </c>
      <c r="Y22" s="24">
        <v>554889877</v>
      </c>
      <c r="Z22" s="24">
        <v>13583244</v>
      </c>
      <c r="AA22" s="24">
        <f t="shared" si="9"/>
        <v>541306633</v>
      </c>
      <c r="AB22" s="24">
        <v>627736698</v>
      </c>
      <c r="AC22" s="24">
        <v>15486686</v>
      </c>
      <c r="AD22" s="24">
        <f t="shared" si="10"/>
        <v>612250012</v>
      </c>
      <c r="AE22" s="39">
        <f t="shared" si="11"/>
        <v>113.12815822012195</v>
      </c>
      <c r="AF22" s="39">
        <f t="shared" si="11"/>
        <v>114.01316209883294</v>
      </c>
      <c r="AG22" s="39">
        <f t="shared" si="11"/>
        <v>113.10595043087159</v>
      </c>
      <c r="AH22" s="24">
        <v>50162437</v>
      </c>
      <c r="AI22" s="24">
        <v>0</v>
      </c>
      <c r="AJ22" s="24">
        <f t="shared" si="12"/>
        <v>50162437</v>
      </c>
      <c r="AK22" s="24">
        <v>57758454</v>
      </c>
      <c r="AL22" s="24">
        <v>2488879</v>
      </c>
      <c r="AM22" s="24">
        <f t="shared" si="13"/>
        <v>55269575</v>
      </c>
      <c r="AN22" s="39">
        <f t="shared" si="14"/>
        <v>115.14283885370243</v>
      </c>
      <c r="AO22" s="39" t="str">
        <f t="shared" si="14"/>
        <v>-</v>
      </c>
      <c r="AP22" s="39">
        <f t="shared" si="14"/>
        <v>110.18119992854413</v>
      </c>
      <c r="AQ22" s="24">
        <v>0</v>
      </c>
      <c r="AR22" s="24">
        <v>0</v>
      </c>
      <c r="AS22" s="39" t="str">
        <f t="shared" si="15"/>
        <v>-</v>
      </c>
      <c r="AT22" s="24">
        <v>0</v>
      </c>
      <c r="AU22" s="24">
        <v>0</v>
      </c>
      <c r="AV22" s="39" t="str">
        <f t="shared" si="16"/>
        <v>-</v>
      </c>
      <c r="AW22" s="24">
        <v>37897379</v>
      </c>
      <c r="AX22" s="24">
        <v>38775970</v>
      </c>
      <c r="AY22" s="39">
        <f t="shared" si="17"/>
        <v>102.31834238457493</v>
      </c>
      <c r="AZ22" s="24">
        <v>134970501</v>
      </c>
      <c r="BA22" s="24">
        <v>132273107</v>
      </c>
      <c r="BB22" s="39">
        <f t="shared" si="18"/>
        <v>98.001493674532625</v>
      </c>
      <c r="BC22" s="21">
        <v>72575150</v>
      </c>
      <c r="BD22" s="21">
        <v>0</v>
      </c>
      <c r="BE22" s="21">
        <f t="shared" si="19"/>
        <v>72575150</v>
      </c>
      <c r="BF22" s="21">
        <v>103743967</v>
      </c>
      <c r="BG22" s="21">
        <v>0</v>
      </c>
      <c r="BH22" s="21">
        <f t="shared" si="20"/>
        <v>103743967</v>
      </c>
      <c r="BI22" s="40">
        <f t="shared" si="21"/>
        <v>142.94695498390288</v>
      </c>
      <c r="BJ22" s="40" t="str">
        <f t="shared" si="21"/>
        <v>-</v>
      </c>
      <c r="BK22" s="40">
        <f t="shared" si="21"/>
        <v>142.94695498390288</v>
      </c>
      <c r="BL22" s="21">
        <v>0</v>
      </c>
      <c r="BM22" s="21">
        <v>0</v>
      </c>
      <c r="BN22" s="21">
        <f t="shared" si="22"/>
        <v>0</v>
      </c>
      <c r="BO22" s="21">
        <v>0</v>
      </c>
      <c r="BP22" s="21">
        <v>0</v>
      </c>
      <c r="BQ22" s="21">
        <f t="shared" si="23"/>
        <v>0</v>
      </c>
      <c r="BR22" s="40" t="str">
        <f t="shared" si="24"/>
        <v>-</v>
      </c>
      <c r="BS22" s="40" t="str">
        <f t="shared" si="24"/>
        <v>-</v>
      </c>
      <c r="BT22" s="40" t="str">
        <f t="shared" si="24"/>
        <v>-</v>
      </c>
      <c r="BU22" s="21">
        <v>0</v>
      </c>
      <c r="BV22" s="21">
        <v>0</v>
      </c>
      <c r="BW22" s="21">
        <f t="shared" si="25"/>
        <v>0</v>
      </c>
      <c r="BX22" s="21">
        <v>0</v>
      </c>
      <c r="BY22" s="21">
        <v>0</v>
      </c>
      <c r="BZ22" s="21">
        <f t="shared" si="26"/>
        <v>0</v>
      </c>
      <c r="CA22" s="40" t="str">
        <f t="shared" si="27"/>
        <v>-</v>
      </c>
      <c r="CB22" s="40" t="str">
        <f t="shared" si="27"/>
        <v>-</v>
      </c>
      <c r="CC22" s="40" t="str">
        <f t="shared" si="27"/>
        <v>-</v>
      </c>
      <c r="CD22" s="21">
        <v>0</v>
      </c>
      <c r="CE22" s="21">
        <v>0</v>
      </c>
      <c r="CF22" s="21">
        <f t="shared" si="28"/>
        <v>0</v>
      </c>
      <c r="CG22" s="21">
        <v>0</v>
      </c>
      <c r="CH22" s="21">
        <v>0</v>
      </c>
      <c r="CI22" s="21">
        <f t="shared" si="29"/>
        <v>0</v>
      </c>
      <c r="CJ22" s="40" t="str">
        <f t="shared" si="30"/>
        <v>-</v>
      </c>
      <c r="CK22" s="41" t="str">
        <f t="shared" si="30"/>
        <v>-</v>
      </c>
      <c r="CL22" s="41" t="str">
        <f t="shared" si="30"/>
        <v>-</v>
      </c>
      <c r="CM22" s="22">
        <v>72575150</v>
      </c>
      <c r="CN22" s="22">
        <v>0</v>
      </c>
      <c r="CO22" s="22">
        <f t="shared" si="31"/>
        <v>72575150</v>
      </c>
      <c r="CP22" s="21">
        <v>103743967</v>
      </c>
      <c r="CQ22" s="21">
        <v>0</v>
      </c>
      <c r="CR22" s="21">
        <f t="shared" si="32"/>
        <v>103743967</v>
      </c>
      <c r="CS22" s="40">
        <f t="shared" si="33"/>
        <v>142.94695498390288</v>
      </c>
      <c r="CT22" s="40" t="str">
        <f t="shared" si="33"/>
        <v>-</v>
      </c>
      <c r="CU22" s="41">
        <f t="shared" si="33"/>
        <v>142.94695498390288</v>
      </c>
    </row>
    <row r="23" spans="2:99" x14ac:dyDescent="0.35">
      <c r="B23" s="13"/>
      <c r="C23" s="13" t="s">
        <v>23</v>
      </c>
      <c r="D23" s="15">
        <f t="shared" si="0"/>
        <v>1624697733</v>
      </c>
      <c r="E23" s="15">
        <f t="shared" si="1"/>
        <v>1758326643</v>
      </c>
      <c r="F23" s="38">
        <f t="shared" si="2"/>
        <v>108.22484744613108</v>
      </c>
      <c r="G23" s="24">
        <v>169372375</v>
      </c>
      <c r="H23" s="24">
        <v>144576555</v>
      </c>
      <c r="I23" s="39">
        <f t="shared" si="3"/>
        <v>85.360174585731585</v>
      </c>
      <c r="J23" s="24">
        <v>107205</v>
      </c>
      <c r="K23" s="24">
        <v>90837</v>
      </c>
      <c r="L23" s="39">
        <f t="shared" si="4"/>
        <v>84.732055407863442</v>
      </c>
      <c r="M23" s="24">
        <v>169265170</v>
      </c>
      <c r="N23" s="24">
        <v>144485718</v>
      </c>
      <c r="O23" s="39">
        <f t="shared" si="5"/>
        <v>85.360572408369663</v>
      </c>
      <c r="P23" s="24">
        <v>0</v>
      </c>
      <c r="Q23" s="24">
        <v>0</v>
      </c>
      <c r="R23" s="39" t="str">
        <f t="shared" si="6"/>
        <v>-</v>
      </c>
      <c r="S23" s="24">
        <v>0</v>
      </c>
      <c r="T23" s="24">
        <v>0</v>
      </c>
      <c r="U23" s="39" t="str">
        <f t="shared" si="7"/>
        <v>-</v>
      </c>
      <c r="V23" s="24">
        <v>0</v>
      </c>
      <c r="W23" s="24">
        <v>0</v>
      </c>
      <c r="X23" s="39" t="str">
        <f t="shared" si="8"/>
        <v>-</v>
      </c>
      <c r="Y23" s="24">
        <v>0</v>
      </c>
      <c r="Z23" s="24">
        <v>0</v>
      </c>
      <c r="AA23" s="24">
        <f t="shared" si="9"/>
        <v>0</v>
      </c>
      <c r="AB23" s="24">
        <v>0</v>
      </c>
      <c r="AC23" s="24">
        <v>0</v>
      </c>
      <c r="AD23" s="24">
        <f t="shared" si="10"/>
        <v>0</v>
      </c>
      <c r="AE23" s="39" t="str">
        <f t="shared" si="11"/>
        <v>-</v>
      </c>
      <c r="AF23" s="39" t="str">
        <f t="shared" si="11"/>
        <v>-</v>
      </c>
      <c r="AG23" s="39" t="str">
        <f t="shared" si="11"/>
        <v>-</v>
      </c>
      <c r="AH23" s="24">
        <v>0</v>
      </c>
      <c r="AI23" s="24">
        <v>0</v>
      </c>
      <c r="AJ23" s="24">
        <f t="shared" si="12"/>
        <v>0</v>
      </c>
      <c r="AK23" s="24">
        <v>0</v>
      </c>
      <c r="AL23" s="24">
        <v>0</v>
      </c>
      <c r="AM23" s="24">
        <f t="shared" si="13"/>
        <v>0</v>
      </c>
      <c r="AN23" s="39" t="str">
        <f t="shared" si="14"/>
        <v>-</v>
      </c>
      <c r="AO23" s="39" t="str">
        <f t="shared" si="14"/>
        <v>-</v>
      </c>
      <c r="AP23" s="39" t="str">
        <f t="shared" si="14"/>
        <v>-</v>
      </c>
      <c r="AQ23" s="24">
        <v>0</v>
      </c>
      <c r="AR23" s="24">
        <v>0</v>
      </c>
      <c r="AS23" s="39" t="str">
        <f t="shared" si="15"/>
        <v>-</v>
      </c>
      <c r="AT23" s="24">
        <v>0</v>
      </c>
      <c r="AU23" s="24">
        <v>0</v>
      </c>
      <c r="AV23" s="39" t="str">
        <f t="shared" si="16"/>
        <v>-</v>
      </c>
      <c r="AW23" s="24">
        <v>0</v>
      </c>
      <c r="AX23" s="24">
        <v>0</v>
      </c>
      <c r="AY23" s="39" t="str">
        <f t="shared" si="17"/>
        <v>-</v>
      </c>
      <c r="AZ23" s="24">
        <v>0</v>
      </c>
      <c r="BA23" s="24">
        <v>0</v>
      </c>
      <c r="BB23" s="39" t="str">
        <f t="shared" si="18"/>
        <v>-</v>
      </c>
      <c r="BC23" s="21">
        <v>1455325358</v>
      </c>
      <c r="BD23" s="21">
        <v>6112219</v>
      </c>
      <c r="BE23" s="21">
        <f t="shared" si="19"/>
        <v>1449213139</v>
      </c>
      <c r="BF23" s="21">
        <v>1613750088</v>
      </c>
      <c r="BG23" s="21">
        <v>9105169</v>
      </c>
      <c r="BH23" s="21">
        <f t="shared" si="20"/>
        <v>1604644919</v>
      </c>
      <c r="BI23" s="40">
        <f t="shared" si="21"/>
        <v>110.88586336581928</v>
      </c>
      <c r="BJ23" s="40">
        <f t="shared" si="21"/>
        <v>148.96666824274459</v>
      </c>
      <c r="BK23" s="40">
        <f t="shared" si="21"/>
        <v>110.72525329899041</v>
      </c>
      <c r="BL23" s="21">
        <v>4446717</v>
      </c>
      <c r="BM23" s="21">
        <v>0</v>
      </c>
      <c r="BN23" s="21">
        <f t="shared" si="22"/>
        <v>4446717</v>
      </c>
      <c r="BO23" s="21">
        <v>3682218</v>
      </c>
      <c r="BP23" s="21">
        <v>0</v>
      </c>
      <c r="BQ23" s="21">
        <f t="shared" si="23"/>
        <v>3682218</v>
      </c>
      <c r="BR23" s="40">
        <f t="shared" si="24"/>
        <v>82.807563422632924</v>
      </c>
      <c r="BS23" s="40" t="str">
        <f t="shared" si="24"/>
        <v>-</v>
      </c>
      <c r="BT23" s="40">
        <f t="shared" si="24"/>
        <v>82.807563422632924</v>
      </c>
      <c r="BU23" s="21">
        <v>62726518</v>
      </c>
      <c r="BV23" s="21">
        <v>0</v>
      </c>
      <c r="BW23" s="21">
        <f t="shared" si="25"/>
        <v>62726518</v>
      </c>
      <c r="BX23" s="21">
        <v>51383657</v>
      </c>
      <c r="BY23" s="21">
        <v>0</v>
      </c>
      <c r="BZ23" s="21">
        <f t="shared" si="26"/>
        <v>51383657</v>
      </c>
      <c r="CA23" s="40">
        <f t="shared" si="27"/>
        <v>81.916960542907873</v>
      </c>
      <c r="CB23" s="40" t="str">
        <f t="shared" si="27"/>
        <v>-</v>
      </c>
      <c r="CC23" s="40">
        <f t="shared" si="27"/>
        <v>81.916960542907873</v>
      </c>
      <c r="CD23" s="21">
        <v>1216136366</v>
      </c>
      <c r="CE23" s="21">
        <v>6112219</v>
      </c>
      <c r="CF23" s="21">
        <f t="shared" si="28"/>
        <v>1210024147</v>
      </c>
      <c r="CG23" s="21">
        <v>1370198046</v>
      </c>
      <c r="CH23" s="21">
        <v>9105169</v>
      </c>
      <c r="CI23" s="21">
        <f t="shared" si="29"/>
        <v>1361092877</v>
      </c>
      <c r="CJ23" s="40">
        <f t="shared" si="30"/>
        <v>112.66812540987694</v>
      </c>
      <c r="CK23" s="41">
        <f t="shared" si="30"/>
        <v>148.96666824274459</v>
      </c>
      <c r="CL23" s="41">
        <f t="shared" si="30"/>
        <v>112.48476985972083</v>
      </c>
      <c r="CM23" s="22">
        <v>172015757</v>
      </c>
      <c r="CN23" s="22">
        <v>0</v>
      </c>
      <c r="CO23" s="22">
        <f t="shared" si="31"/>
        <v>172015757</v>
      </c>
      <c r="CP23" s="21">
        <v>188486167</v>
      </c>
      <c r="CQ23" s="21">
        <v>0</v>
      </c>
      <c r="CR23" s="21">
        <f t="shared" si="32"/>
        <v>188486167</v>
      </c>
      <c r="CS23" s="40">
        <f t="shared" si="33"/>
        <v>109.57494260249658</v>
      </c>
      <c r="CT23" s="40" t="str">
        <f t="shared" si="33"/>
        <v>-</v>
      </c>
      <c r="CU23" s="41">
        <f t="shared" si="33"/>
        <v>109.57494260249658</v>
      </c>
    </row>
    <row r="24" spans="2:99" x14ac:dyDescent="0.35">
      <c r="B24" s="13"/>
      <c r="C24" s="13" t="s">
        <v>24</v>
      </c>
      <c r="D24" s="15">
        <f t="shared" si="0"/>
        <v>2381982032</v>
      </c>
      <c r="E24" s="15">
        <f t="shared" si="1"/>
        <v>2430441888</v>
      </c>
      <c r="F24" s="38">
        <f t="shared" si="2"/>
        <v>102.03443415395168</v>
      </c>
      <c r="G24" s="24">
        <v>0</v>
      </c>
      <c r="H24" s="24">
        <v>0</v>
      </c>
      <c r="I24" s="39" t="str">
        <f t="shared" si="3"/>
        <v>-</v>
      </c>
      <c r="J24" s="24">
        <v>0</v>
      </c>
      <c r="K24" s="24">
        <v>0</v>
      </c>
      <c r="L24" s="39" t="str">
        <f t="shared" si="4"/>
        <v>-</v>
      </c>
      <c r="M24" s="24">
        <v>0</v>
      </c>
      <c r="N24" s="24">
        <v>0</v>
      </c>
      <c r="O24" s="39" t="str">
        <f t="shared" si="5"/>
        <v>-</v>
      </c>
      <c r="P24" s="24">
        <v>0</v>
      </c>
      <c r="Q24" s="24">
        <v>0</v>
      </c>
      <c r="R24" s="39" t="str">
        <f t="shared" si="6"/>
        <v>-</v>
      </c>
      <c r="S24" s="24">
        <v>0</v>
      </c>
      <c r="T24" s="24">
        <v>0</v>
      </c>
      <c r="U24" s="39" t="str">
        <f t="shared" si="7"/>
        <v>-</v>
      </c>
      <c r="V24" s="24">
        <v>0</v>
      </c>
      <c r="W24" s="24">
        <v>0</v>
      </c>
      <c r="X24" s="39" t="str">
        <f t="shared" si="8"/>
        <v>-</v>
      </c>
      <c r="Y24" s="24">
        <v>0</v>
      </c>
      <c r="Z24" s="24">
        <v>0</v>
      </c>
      <c r="AA24" s="24">
        <f t="shared" si="9"/>
        <v>0</v>
      </c>
      <c r="AB24" s="24">
        <v>0</v>
      </c>
      <c r="AC24" s="24">
        <v>0</v>
      </c>
      <c r="AD24" s="24">
        <f t="shared" si="10"/>
        <v>0</v>
      </c>
      <c r="AE24" s="39" t="str">
        <f t="shared" si="11"/>
        <v>-</v>
      </c>
      <c r="AF24" s="39" t="str">
        <f t="shared" si="11"/>
        <v>-</v>
      </c>
      <c r="AG24" s="39" t="str">
        <f t="shared" si="11"/>
        <v>-</v>
      </c>
      <c r="AH24" s="24">
        <v>0</v>
      </c>
      <c r="AI24" s="24">
        <v>0</v>
      </c>
      <c r="AJ24" s="24">
        <f t="shared" si="12"/>
        <v>0</v>
      </c>
      <c r="AK24" s="24">
        <v>0</v>
      </c>
      <c r="AL24" s="24">
        <v>0</v>
      </c>
      <c r="AM24" s="24">
        <f t="shared" si="13"/>
        <v>0</v>
      </c>
      <c r="AN24" s="39" t="str">
        <f t="shared" si="14"/>
        <v>-</v>
      </c>
      <c r="AO24" s="39" t="str">
        <f t="shared" si="14"/>
        <v>-</v>
      </c>
      <c r="AP24" s="39" t="str">
        <f t="shared" si="14"/>
        <v>-</v>
      </c>
      <c r="AQ24" s="24">
        <v>0</v>
      </c>
      <c r="AR24" s="24">
        <v>0</v>
      </c>
      <c r="AS24" s="39" t="str">
        <f t="shared" si="15"/>
        <v>-</v>
      </c>
      <c r="AT24" s="24">
        <v>0</v>
      </c>
      <c r="AU24" s="24">
        <v>0</v>
      </c>
      <c r="AV24" s="39" t="str">
        <f t="shared" si="16"/>
        <v>-</v>
      </c>
      <c r="AW24" s="24">
        <v>0</v>
      </c>
      <c r="AX24" s="24">
        <v>0</v>
      </c>
      <c r="AY24" s="39" t="str">
        <f t="shared" si="17"/>
        <v>-</v>
      </c>
      <c r="AZ24" s="24">
        <v>0</v>
      </c>
      <c r="BA24" s="24">
        <v>0</v>
      </c>
      <c r="BB24" s="39" t="str">
        <f t="shared" si="18"/>
        <v>-</v>
      </c>
      <c r="BC24" s="21">
        <v>2381982032</v>
      </c>
      <c r="BD24" s="21">
        <v>20344500</v>
      </c>
      <c r="BE24" s="21">
        <f t="shared" si="19"/>
        <v>2361637532</v>
      </c>
      <c r="BF24" s="21">
        <v>2430441888</v>
      </c>
      <c r="BG24" s="21">
        <v>10945500</v>
      </c>
      <c r="BH24" s="21">
        <f t="shared" si="20"/>
        <v>2419496388</v>
      </c>
      <c r="BI24" s="40">
        <f t="shared" si="21"/>
        <v>102.03443415395168</v>
      </c>
      <c r="BJ24" s="40">
        <f t="shared" si="21"/>
        <v>53.800781538007811</v>
      </c>
      <c r="BK24" s="40">
        <f t="shared" si="21"/>
        <v>102.44994649754744</v>
      </c>
      <c r="BL24" s="21">
        <v>1283531535</v>
      </c>
      <c r="BM24" s="21">
        <v>0</v>
      </c>
      <c r="BN24" s="21">
        <f t="shared" si="22"/>
        <v>1283531535</v>
      </c>
      <c r="BO24" s="21">
        <v>1430741464</v>
      </c>
      <c r="BP24" s="21">
        <v>0</v>
      </c>
      <c r="BQ24" s="21">
        <f t="shared" si="23"/>
        <v>1430741464</v>
      </c>
      <c r="BR24" s="40">
        <f t="shared" si="24"/>
        <v>111.46913223289057</v>
      </c>
      <c r="BS24" s="40" t="str">
        <f t="shared" si="24"/>
        <v>-</v>
      </c>
      <c r="BT24" s="40">
        <f t="shared" si="24"/>
        <v>111.46913223289057</v>
      </c>
      <c r="BU24" s="21">
        <v>169409697</v>
      </c>
      <c r="BV24" s="21">
        <v>9500</v>
      </c>
      <c r="BW24" s="21">
        <f t="shared" si="25"/>
        <v>169400197</v>
      </c>
      <c r="BX24" s="21">
        <v>138682115</v>
      </c>
      <c r="BY24" s="21">
        <v>0</v>
      </c>
      <c r="BZ24" s="21">
        <f t="shared" si="26"/>
        <v>138682115</v>
      </c>
      <c r="CA24" s="40">
        <f t="shared" si="27"/>
        <v>81.861969802118239</v>
      </c>
      <c r="CB24" s="40">
        <f t="shared" si="27"/>
        <v>0</v>
      </c>
      <c r="CC24" s="40">
        <f t="shared" si="27"/>
        <v>81.866560639241754</v>
      </c>
      <c r="CD24" s="21">
        <v>753763122</v>
      </c>
      <c r="CE24" s="21">
        <v>20335000</v>
      </c>
      <c r="CF24" s="21">
        <f t="shared" si="28"/>
        <v>733428122</v>
      </c>
      <c r="CG24" s="21">
        <v>670165596</v>
      </c>
      <c r="CH24" s="21">
        <v>10945500</v>
      </c>
      <c r="CI24" s="21">
        <f t="shared" si="29"/>
        <v>659220096</v>
      </c>
      <c r="CJ24" s="40">
        <f t="shared" si="30"/>
        <v>88.9093106892539</v>
      </c>
      <c r="CK24" s="41">
        <f t="shared" si="30"/>
        <v>53.825915908532082</v>
      </c>
      <c r="CL24" s="41">
        <f t="shared" si="30"/>
        <v>89.882031548280338</v>
      </c>
      <c r="CM24" s="22">
        <v>175277678</v>
      </c>
      <c r="CN24" s="22">
        <v>0</v>
      </c>
      <c r="CO24" s="22">
        <f t="shared" si="31"/>
        <v>175277678</v>
      </c>
      <c r="CP24" s="21">
        <v>190852713</v>
      </c>
      <c r="CQ24" s="21">
        <v>0</v>
      </c>
      <c r="CR24" s="21">
        <f t="shared" si="32"/>
        <v>190852713</v>
      </c>
      <c r="CS24" s="40">
        <f t="shared" si="33"/>
        <v>108.88592043078069</v>
      </c>
      <c r="CT24" s="40" t="str">
        <f t="shared" si="33"/>
        <v>-</v>
      </c>
      <c r="CU24" s="41">
        <f t="shared" si="33"/>
        <v>108.88592043078069</v>
      </c>
    </row>
    <row r="25" spans="2:99" x14ac:dyDescent="0.35">
      <c r="B25" s="13"/>
      <c r="C25" s="13" t="s">
        <v>25</v>
      </c>
      <c r="D25" s="15">
        <f t="shared" si="0"/>
        <v>756913753</v>
      </c>
      <c r="E25" s="15">
        <f t="shared" si="1"/>
        <v>913772196</v>
      </c>
      <c r="F25" s="38">
        <f t="shared" si="2"/>
        <v>120.72342355761106</v>
      </c>
      <c r="G25" s="24">
        <v>745058882</v>
      </c>
      <c r="H25" s="24">
        <v>896914713</v>
      </c>
      <c r="I25" s="39">
        <f t="shared" si="3"/>
        <v>120.38172212541988</v>
      </c>
      <c r="J25" s="24">
        <v>0</v>
      </c>
      <c r="K25" s="24">
        <v>0</v>
      </c>
      <c r="L25" s="39" t="str">
        <f t="shared" si="4"/>
        <v>-</v>
      </c>
      <c r="M25" s="24">
        <v>10685621</v>
      </c>
      <c r="N25" s="24">
        <v>13241608</v>
      </c>
      <c r="O25" s="39">
        <f t="shared" si="5"/>
        <v>123.91987325771707</v>
      </c>
      <c r="P25" s="24">
        <v>426047734</v>
      </c>
      <c r="Q25" s="24">
        <v>515696653</v>
      </c>
      <c r="R25" s="39">
        <f t="shared" si="6"/>
        <v>121.04198939361099</v>
      </c>
      <c r="S25" s="24">
        <v>212359050</v>
      </c>
      <c r="T25" s="24">
        <v>248769314</v>
      </c>
      <c r="U25" s="39">
        <f t="shared" si="7"/>
        <v>117.14561446757273</v>
      </c>
      <c r="V25" s="24">
        <v>0</v>
      </c>
      <c r="W25" s="24">
        <v>0</v>
      </c>
      <c r="X25" s="39" t="str">
        <f t="shared" si="8"/>
        <v>-</v>
      </c>
      <c r="Y25" s="24">
        <v>48192702</v>
      </c>
      <c r="Z25" s="24">
        <v>48192702</v>
      </c>
      <c r="AA25" s="24">
        <f t="shared" si="9"/>
        <v>0</v>
      </c>
      <c r="AB25" s="24">
        <v>62863781</v>
      </c>
      <c r="AC25" s="24">
        <v>62863781</v>
      </c>
      <c r="AD25" s="24">
        <f t="shared" si="10"/>
        <v>0</v>
      </c>
      <c r="AE25" s="39">
        <f t="shared" si="11"/>
        <v>130.44253256437045</v>
      </c>
      <c r="AF25" s="39">
        <f t="shared" si="11"/>
        <v>130.44253256437045</v>
      </c>
      <c r="AG25" s="39" t="str">
        <f t="shared" si="11"/>
        <v>-</v>
      </c>
      <c r="AH25" s="24">
        <v>7168861</v>
      </c>
      <c r="AI25" s="24">
        <v>7168861</v>
      </c>
      <c r="AJ25" s="24">
        <f t="shared" si="12"/>
        <v>0</v>
      </c>
      <c r="AK25" s="24">
        <v>9649637</v>
      </c>
      <c r="AL25" s="24">
        <v>9649637</v>
      </c>
      <c r="AM25" s="24">
        <f t="shared" si="13"/>
        <v>0</v>
      </c>
      <c r="AN25" s="39">
        <f t="shared" si="14"/>
        <v>134.60488353728718</v>
      </c>
      <c r="AO25" s="39">
        <f t="shared" si="14"/>
        <v>134.60488353728718</v>
      </c>
      <c r="AP25" s="39" t="str">
        <f t="shared" si="14"/>
        <v>-</v>
      </c>
      <c r="AQ25" s="24">
        <v>0</v>
      </c>
      <c r="AR25" s="24">
        <v>0</v>
      </c>
      <c r="AS25" s="39" t="str">
        <f t="shared" si="15"/>
        <v>-</v>
      </c>
      <c r="AT25" s="24">
        <v>0</v>
      </c>
      <c r="AU25" s="24">
        <v>0</v>
      </c>
      <c r="AV25" s="39" t="str">
        <f t="shared" si="16"/>
        <v>-</v>
      </c>
      <c r="AW25" s="24">
        <v>40604913</v>
      </c>
      <c r="AX25" s="24">
        <v>46693719</v>
      </c>
      <c r="AY25" s="39">
        <f t="shared" si="17"/>
        <v>114.99524454097462</v>
      </c>
      <c r="AZ25" s="24">
        <v>0</v>
      </c>
      <c r="BA25" s="24">
        <v>0</v>
      </c>
      <c r="BB25" s="39" t="str">
        <f t="shared" si="18"/>
        <v>-</v>
      </c>
      <c r="BC25" s="21">
        <v>11854871</v>
      </c>
      <c r="BD25" s="21">
        <v>0</v>
      </c>
      <c r="BE25" s="21">
        <f t="shared" si="19"/>
        <v>11854871</v>
      </c>
      <c r="BF25" s="21">
        <v>16857483</v>
      </c>
      <c r="BG25" s="21">
        <v>0</v>
      </c>
      <c r="BH25" s="21">
        <f t="shared" si="20"/>
        <v>16857483</v>
      </c>
      <c r="BI25" s="40">
        <f t="shared" si="21"/>
        <v>142.19878900411484</v>
      </c>
      <c r="BJ25" s="40" t="str">
        <f t="shared" si="21"/>
        <v>-</v>
      </c>
      <c r="BK25" s="40">
        <f t="shared" si="21"/>
        <v>142.19878900411484</v>
      </c>
      <c r="BL25" s="21">
        <v>11854871</v>
      </c>
      <c r="BM25" s="21">
        <v>0</v>
      </c>
      <c r="BN25" s="21">
        <f t="shared" si="22"/>
        <v>11854871</v>
      </c>
      <c r="BO25" s="21">
        <v>16857483</v>
      </c>
      <c r="BP25" s="21">
        <v>0</v>
      </c>
      <c r="BQ25" s="21">
        <f t="shared" si="23"/>
        <v>16857483</v>
      </c>
      <c r="BR25" s="40">
        <f t="shared" si="24"/>
        <v>142.19878900411484</v>
      </c>
      <c r="BS25" s="40" t="str">
        <f t="shared" si="24"/>
        <v>-</v>
      </c>
      <c r="BT25" s="40">
        <f t="shared" si="24"/>
        <v>142.19878900411484</v>
      </c>
      <c r="BU25" s="21">
        <v>0</v>
      </c>
      <c r="BV25" s="21">
        <v>0</v>
      </c>
      <c r="BW25" s="21">
        <f t="shared" si="25"/>
        <v>0</v>
      </c>
      <c r="BX25" s="21">
        <v>0</v>
      </c>
      <c r="BY25" s="21">
        <v>0</v>
      </c>
      <c r="BZ25" s="21">
        <f t="shared" si="26"/>
        <v>0</v>
      </c>
      <c r="CA25" s="40" t="str">
        <f t="shared" si="27"/>
        <v>-</v>
      </c>
      <c r="CB25" s="40" t="str">
        <f t="shared" si="27"/>
        <v>-</v>
      </c>
      <c r="CC25" s="40" t="str">
        <f t="shared" si="27"/>
        <v>-</v>
      </c>
      <c r="CD25" s="21">
        <v>0</v>
      </c>
      <c r="CE25" s="21">
        <v>0</v>
      </c>
      <c r="CF25" s="21">
        <f t="shared" si="28"/>
        <v>0</v>
      </c>
      <c r="CG25" s="21">
        <v>0</v>
      </c>
      <c r="CH25" s="21">
        <v>0</v>
      </c>
      <c r="CI25" s="21">
        <f t="shared" si="29"/>
        <v>0</v>
      </c>
      <c r="CJ25" s="40" t="str">
        <f t="shared" si="30"/>
        <v>-</v>
      </c>
      <c r="CK25" s="41" t="str">
        <f t="shared" si="30"/>
        <v>-</v>
      </c>
      <c r="CL25" s="41" t="str">
        <f t="shared" si="30"/>
        <v>-</v>
      </c>
      <c r="CM25" s="22">
        <v>0</v>
      </c>
      <c r="CN25" s="22">
        <v>0</v>
      </c>
      <c r="CO25" s="22">
        <f t="shared" si="31"/>
        <v>0</v>
      </c>
      <c r="CP25" s="21">
        <v>0</v>
      </c>
      <c r="CQ25" s="21">
        <v>0</v>
      </c>
      <c r="CR25" s="21">
        <f t="shared" si="32"/>
        <v>0</v>
      </c>
      <c r="CS25" s="40" t="str">
        <f t="shared" si="33"/>
        <v>-</v>
      </c>
      <c r="CT25" s="40" t="str">
        <f t="shared" si="33"/>
        <v>-</v>
      </c>
      <c r="CU25" s="41" t="str">
        <f t="shared" si="33"/>
        <v>-</v>
      </c>
    </row>
    <row r="26" spans="2:99" x14ac:dyDescent="0.35">
      <c r="B26" s="13"/>
      <c r="C26" s="13" t="s">
        <v>26</v>
      </c>
      <c r="D26" s="15">
        <f t="shared" si="0"/>
        <v>585514004</v>
      </c>
      <c r="E26" s="15">
        <f t="shared" si="1"/>
        <v>667240165</v>
      </c>
      <c r="F26" s="38">
        <f t="shared" si="2"/>
        <v>113.95801986659228</v>
      </c>
      <c r="G26" s="24">
        <v>165114464</v>
      </c>
      <c r="H26" s="24">
        <v>186450041</v>
      </c>
      <c r="I26" s="39">
        <f t="shared" si="3"/>
        <v>112.92168867774055</v>
      </c>
      <c r="J26" s="24">
        <v>0</v>
      </c>
      <c r="K26" s="24">
        <v>0</v>
      </c>
      <c r="L26" s="39" t="str">
        <f t="shared" si="4"/>
        <v>-</v>
      </c>
      <c r="M26" s="24">
        <v>165114464</v>
      </c>
      <c r="N26" s="24">
        <v>186450041</v>
      </c>
      <c r="O26" s="39">
        <f t="shared" si="5"/>
        <v>112.92168867774055</v>
      </c>
      <c r="P26" s="24">
        <v>0</v>
      </c>
      <c r="Q26" s="24">
        <v>0</v>
      </c>
      <c r="R26" s="39" t="str">
        <f t="shared" si="6"/>
        <v>-</v>
      </c>
      <c r="S26" s="24">
        <v>0</v>
      </c>
      <c r="T26" s="24">
        <v>0</v>
      </c>
      <c r="U26" s="39" t="str">
        <f t="shared" si="7"/>
        <v>-</v>
      </c>
      <c r="V26" s="24">
        <v>0</v>
      </c>
      <c r="W26" s="24">
        <v>0</v>
      </c>
      <c r="X26" s="39" t="str">
        <f t="shared" si="8"/>
        <v>-</v>
      </c>
      <c r="Y26" s="24">
        <v>0</v>
      </c>
      <c r="Z26" s="24">
        <v>0</v>
      </c>
      <c r="AA26" s="24">
        <f t="shared" si="9"/>
        <v>0</v>
      </c>
      <c r="AB26" s="24">
        <v>0</v>
      </c>
      <c r="AC26" s="24">
        <v>0</v>
      </c>
      <c r="AD26" s="24">
        <f t="shared" si="10"/>
        <v>0</v>
      </c>
      <c r="AE26" s="39" t="str">
        <f t="shared" si="11"/>
        <v>-</v>
      </c>
      <c r="AF26" s="39" t="str">
        <f t="shared" si="11"/>
        <v>-</v>
      </c>
      <c r="AG26" s="39" t="str">
        <f t="shared" si="11"/>
        <v>-</v>
      </c>
      <c r="AH26" s="24">
        <v>0</v>
      </c>
      <c r="AI26" s="24">
        <v>0</v>
      </c>
      <c r="AJ26" s="24">
        <f t="shared" si="12"/>
        <v>0</v>
      </c>
      <c r="AK26" s="24">
        <v>0</v>
      </c>
      <c r="AL26" s="24">
        <v>0</v>
      </c>
      <c r="AM26" s="24">
        <f t="shared" si="13"/>
        <v>0</v>
      </c>
      <c r="AN26" s="39" t="str">
        <f t="shared" si="14"/>
        <v>-</v>
      </c>
      <c r="AO26" s="39" t="str">
        <f t="shared" si="14"/>
        <v>-</v>
      </c>
      <c r="AP26" s="39" t="str">
        <f t="shared" si="14"/>
        <v>-</v>
      </c>
      <c r="AQ26" s="24">
        <v>0</v>
      </c>
      <c r="AR26" s="24">
        <v>0</v>
      </c>
      <c r="AS26" s="39" t="str">
        <f t="shared" si="15"/>
        <v>-</v>
      </c>
      <c r="AT26" s="24">
        <v>0</v>
      </c>
      <c r="AU26" s="24">
        <v>0</v>
      </c>
      <c r="AV26" s="39" t="str">
        <f t="shared" si="16"/>
        <v>-</v>
      </c>
      <c r="AW26" s="24">
        <v>0</v>
      </c>
      <c r="AX26" s="24">
        <v>0</v>
      </c>
      <c r="AY26" s="39" t="str">
        <f t="shared" si="17"/>
        <v>-</v>
      </c>
      <c r="AZ26" s="24">
        <v>0</v>
      </c>
      <c r="BA26" s="24">
        <v>0</v>
      </c>
      <c r="BB26" s="39" t="str">
        <f t="shared" si="18"/>
        <v>-</v>
      </c>
      <c r="BC26" s="21">
        <v>420399540</v>
      </c>
      <c r="BD26" s="21">
        <v>0</v>
      </c>
      <c r="BE26" s="21">
        <f t="shared" si="19"/>
        <v>420399540</v>
      </c>
      <c r="BF26" s="21">
        <v>480790124</v>
      </c>
      <c r="BG26" s="21">
        <v>0</v>
      </c>
      <c r="BH26" s="21">
        <f t="shared" si="20"/>
        <v>480790124</v>
      </c>
      <c r="BI26" s="40">
        <f t="shared" si="21"/>
        <v>114.36504521389344</v>
      </c>
      <c r="BJ26" s="40" t="str">
        <f t="shared" si="21"/>
        <v>-</v>
      </c>
      <c r="BK26" s="40">
        <f t="shared" si="21"/>
        <v>114.36504521389344</v>
      </c>
      <c r="BL26" s="21">
        <v>341940693</v>
      </c>
      <c r="BM26" s="21">
        <v>0</v>
      </c>
      <c r="BN26" s="21">
        <f t="shared" si="22"/>
        <v>341940693</v>
      </c>
      <c r="BO26" s="21">
        <v>390926339</v>
      </c>
      <c r="BP26" s="21">
        <v>0</v>
      </c>
      <c r="BQ26" s="21">
        <f t="shared" si="23"/>
        <v>390926339</v>
      </c>
      <c r="BR26" s="40">
        <f t="shared" si="24"/>
        <v>114.32577256898757</v>
      </c>
      <c r="BS26" s="40" t="str">
        <f t="shared" si="24"/>
        <v>-</v>
      </c>
      <c r="BT26" s="40">
        <f t="shared" si="24"/>
        <v>114.32577256898757</v>
      </c>
      <c r="BU26" s="21">
        <v>0</v>
      </c>
      <c r="BV26" s="21">
        <v>0</v>
      </c>
      <c r="BW26" s="21">
        <f t="shared" si="25"/>
        <v>0</v>
      </c>
      <c r="BX26" s="21">
        <v>0</v>
      </c>
      <c r="BY26" s="21">
        <v>0</v>
      </c>
      <c r="BZ26" s="21">
        <f t="shared" si="26"/>
        <v>0</v>
      </c>
      <c r="CA26" s="40" t="str">
        <f t="shared" si="27"/>
        <v>-</v>
      </c>
      <c r="CB26" s="40" t="str">
        <f t="shared" si="27"/>
        <v>-</v>
      </c>
      <c r="CC26" s="40" t="str">
        <f t="shared" si="27"/>
        <v>-</v>
      </c>
      <c r="CD26" s="21">
        <v>0</v>
      </c>
      <c r="CE26" s="21">
        <v>0</v>
      </c>
      <c r="CF26" s="21">
        <f t="shared" si="28"/>
        <v>0</v>
      </c>
      <c r="CG26" s="21">
        <v>0</v>
      </c>
      <c r="CH26" s="21">
        <v>0</v>
      </c>
      <c r="CI26" s="21">
        <f t="shared" si="29"/>
        <v>0</v>
      </c>
      <c r="CJ26" s="40" t="str">
        <f t="shared" si="30"/>
        <v>-</v>
      </c>
      <c r="CK26" s="41" t="str">
        <f t="shared" si="30"/>
        <v>-</v>
      </c>
      <c r="CL26" s="41" t="str">
        <f t="shared" si="30"/>
        <v>-</v>
      </c>
      <c r="CM26" s="22">
        <v>78458847</v>
      </c>
      <c r="CN26" s="22">
        <v>0</v>
      </c>
      <c r="CO26" s="22">
        <f t="shared" si="31"/>
        <v>78458847</v>
      </c>
      <c r="CP26" s="21">
        <v>89863785</v>
      </c>
      <c r="CQ26" s="21">
        <v>0</v>
      </c>
      <c r="CR26" s="21">
        <f t="shared" si="32"/>
        <v>89863785</v>
      </c>
      <c r="CS26" s="40">
        <f t="shared" si="33"/>
        <v>114.53620392866594</v>
      </c>
      <c r="CT26" s="40" t="str">
        <f t="shared" si="33"/>
        <v>-</v>
      </c>
      <c r="CU26" s="41">
        <f t="shared" si="33"/>
        <v>114.53620392866594</v>
      </c>
    </row>
    <row r="27" spans="2:99" x14ac:dyDescent="0.35">
      <c r="B27" s="13"/>
      <c r="C27" s="13" t="s">
        <v>27</v>
      </c>
      <c r="D27" s="15">
        <f t="shared" si="0"/>
        <v>987824137</v>
      </c>
      <c r="E27" s="15">
        <f t="shared" si="1"/>
        <v>1252909051</v>
      </c>
      <c r="F27" s="38">
        <f t="shared" si="2"/>
        <v>126.83523352699773</v>
      </c>
      <c r="G27" s="24">
        <v>987824137</v>
      </c>
      <c r="H27" s="24">
        <v>1252909051</v>
      </c>
      <c r="I27" s="39">
        <f t="shared" si="3"/>
        <v>126.83523352699773</v>
      </c>
      <c r="J27" s="24">
        <v>95433133</v>
      </c>
      <c r="K27" s="24">
        <v>86561062</v>
      </c>
      <c r="L27" s="39">
        <f t="shared" si="4"/>
        <v>90.703363998329607</v>
      </c>
      <c r="M27" s="24">
        <v>0</v>
      </c>
      <c r="N27" s="24">
        <v>0</v>
      </c>
      <c r="O27" s="39" t="str">
        <f t="shared" si="5"/>
        <v>-</v>
      </c>
      <c r="P27" s="24">
        <v>523652332</v>
      </c>
      <c r="Q27" s="24">
        <v>705319726</v>
      </c>
      <c r="R27" s="39">
        <f t="shared" si="6"/>
        <v>134.69236798891978</v>
      </c>
      <c r="S27" s="24">
        <v>150729419</v>
      </c>
      <c r="T27" s="24">
        <v>218049310</v>
      </c>
      <c r="U27" s="39">
        <f t="shared" si="7"/>
        <v>144.66274165098454</v>
      </c>
      <c r="V27" s="24">
        <v>2284465</v>
      </c>
      <c r="W27" s="24">
        <v>1818624</v>
      </c>
      <c r="X27" s="39">
        <f t="shared" si="8"/>
        <v>79.608310917435816</v>
      </c>
      <c r="Y27" s="24">
        <v>131519736</v>
      </c>
      <c r="Z27" s="24">
        <v>43365267</v>
      </c>
      <c r="AA27" s="24">
        <f t="shared" si="9"/>
        <v>88154469</v>
      </c>
      <c r="AB27" s="24">
        <v>155544242</v>
      </c>
      <c r="AC27" s="24">
        <v>53849962</v>
      </c>
      <c r="AD27" s="24">
        <f t="shared" si="10"/>
        <v>101694280</v>
      </c>
      <c r="AE27" s="39">
        <f t="shared" si="11"/>
        <v>118.26684475704847</v>
      </c>
      <c r="AF27" s="39">
        <f t="shared" si="11"/>
        <v>124.17763275849309</v>
      </c>
      <c r="AG27" s="39">
        <f t="shared" si="11"/>
        <v>115.3591884263973</v>
      </c>
      <c r="AH27" s="24">
        <v>57100915</v>
      </c>
      <c r="AI27" s="24">
        <v>12227989</v>
      </c>
      <c r="AJ27" s="24">
        <f t="shared" si="12"/>
        <v>44872926</v>
      </c>
      <c r="AK27" s="24">
        <v>58931049</v>
      </c>
      <c r="AL27" s="24">
        <v>14027408</v>
      </c>
      <c r="AM27" s="24">
        <f t="shared" si="13"/>
        <v>44903641</v>
      </c>
      <c r="AN27" s="39">
        <f t="shared" si="14"/>
        <v>103.20508699378985</v>
      </c>
      <c r="AO27" s="39">
        <f t="shared" si="14"/>
        <v>114.7155758808746</v>
      </c>
      <c r="AP27" s="39">
        <f t="shared" si="14"/>
        <v>100.06844884597005</v>
      </c>
      <c r="AQ27" s="24">
        <v>14866941</v>
      </c>
      <c r="AR27" s="24">
        <v>13864106</v>
      </c>
      <c r="AS27" s="39">
        <f t="shared" si="15"/>
        <v>93.254597566506789</v>
      </c>
      <c r="AT27" s="24">
        <v>0</v>
      </c>
      <c r="AU27" s="24">
        <v>0</v>
      </c>
      <c r="AV27" s="39" t="str">
        <f t="shared" si="16"/>
        <v>-</v>
      </c>
      <c r="AW27" s="24">
        <v>0</v>
      </c>
      <c r="AX27" s="24">
        <v>0</v>
      </c>
      <c r="AY27" s="39" t="str">
        <f t="shared" si="17"/>
        <v>-</v>
      </c>
      <c r="AZ27" s="24">
        <v>12237195</v>
      </c>
      <c r="BA27" s="24">
        <v>12820931</v>
      </c>
      <c r="BB27" s="39">
        <f t="shared" si="18"/>
        <v>104.77017813314245</v>
      </c>
      <c r="BC27" s="21">
        <v>0</v>
      </c>
      <c r="BD27" s="21">
        <v>0</v>
      </c>
      <c r="BE27" s="21">
        <f t="shared" si="19"/>
        <v>0</v>
      </c>
      <c r="BF27" s="21">
        <v>0</v>
      </c>
      <c r="BG27" s="21">
        <v>0</v>
      </c>
      <c r="BH27" s="21">
        <f t="shared" si="20"/>
        <v>0</v>
      </c>
      <c r="BI27" s="40" t="str">
        <f t="shared" si="21"/>
        <v>-</v>
      </c>
      <c r="BJ27" s="40" t="str">
        <f t="shared" si="21"/>
        <v>-</v>
      </c>
      <c r="BK27" s="40" t="str">
        <f t="shared" si="21"/>
        <v>-</v>
      </c>
      <c r="BL27" s="21">
        <v>0</v>
      </c>
      <c r="BM27" s="21">
        <v>0</v>
      </c>
      <c r="BN27" s="21">
        <f t="shared" si="22"/>
        <v>0</v>
      </c>
      <c r="BO27" s="21">
        <v>0</v>
      </c>
      <c r="BP27" s="21">
        <v>0</v>
      </c>
      <c r="BQ27" s="21">
        <f t="shared" si="23"/>
        <v>0</v>
      </c>
      <c r="BR27" s="40" t="str">
        <f t="shared" si="24"/>
        <v>-</v>
      </c>
      <c r="BS27" s="40" t="str">
        <f t="shared" si="24"/>
        <v>-</v>
      </c>
      <c r="BT27" s="40" t="str">
        <f t="shared" si="24"/>
        <v>-</v>
      </c>
      <c r="BU27" s="21">
        <v>0</v>
      </c>
      <c r="BV27" s="21">
        <v>0</v>
      </c>
      <c r="BW27" s="21">
        <f t="shared" si="25"/>
        <v>0</v>
      </c>
      <c r="BX27" s="21">
        <v>0</v>
      </c>
      <c r="BY27" s="21">
        <v>0</v>
      </c>
      <c r="BZ27" s="21">
        <f t="shared" si="26"/>
        <v>0</v>
      </c>
      <c r="CA27" s="40" t="str">
        <f t="shared" si="27"/>
        <v>-</v>
      </c>
      <c r="CB27" s="40" t="str">
        <f t="shared" si="27"/>
        <v>-</v>
      </c>
      <c r="CC27" s="40" t="str">
        <f t="shared" si="27"/>
        <v>-</v>
      </c>
      <c r="CD27" s="21">
        <v>0</v>
      </c>
      <c r="CE27" s="21">
        <v>0</v>
      </c>
      <c r="CF27" s="21">
        <f t="shared" si="28"/>
        <v>0</v>
      </c>
      <c r="CG27" s="21">
        <v>0</v>
      </c>
      <c r="CH27" s="21">
        <v>0</v>
      </c>
      <c r="CI27" s="21">
        <f t="shared" si="29"/>
        <v>0</v>
      </c>
      <c r="CJ27" s="40" t="str">
        <f t="shared" si="30"/>
        <v>-</v>
      </c>
      <c r="CK27" s="41" t="str">
        <f t="shared" si="30"/>
        <v>-</v>
      </c>
      <c r="CL27" s="41" t="str">
        <f t="shared" si="30"/>
        <v>-</v>
      </c>
      <c r="CM27" s="22">
        <v>0</v>
      </c>
      <c r="CN27" s="22">
        <v>0</v>
      </c>
      <c r="CO27" s="22">
        <f t="shared" si="31"/>
        <v>0</v>
      </c>
      <c r="CP27" s="21">
        <v>0</v>
      </c>
      <c r="CQ27" s="21">
        <v>0</v>
      </c>
      <c r="CR27" s="21">
        <f t="shared" si="32"/>
        <v>0</v>
      </c>
      <c r="CS27" s="40" t="str">
        <f t="shared" si="33"/>
        <v>-</v>
      </c>
      <c r="CT27" s="40" t="str">
        <f t="shared" si="33"/>
        <v>-</v>
      </c>
      <c r="CU27" s="41" t="str">
        <f t="shared" si="33"/>
        <v>-</v>
      </c>
    </row>
    <row r="28" spans="2:99" x14ac:dyDescent="0.35">
      <c r="B28" s="13"/>
      <c r="C28" s="13" t="s">
        <v>28</v>
      </c>
      <c r="D28" s="15">
        <f t="shared" si="0"/>
        <v>338981740</v>
      </c>
      <c r="E28" s="15">
        <f t="shared" si="1"/>
        <v>350840614</v>
      </c>
      <c r="F28" s="38">
        <f t="shared" si="2"/>
        <v>103.49838135824072</v>
      </c>
      <c r="G28" s="24">
        <v>291616235</v>
      </c>
      <c r="H28" s="24">
        <v>308028687</v>
      </c>
      <c r="I28" s="39">
        <f t="shared" si="3"/>
        <v>105.62809954665246</v>
      </c>
      <c r="J28" s="24">
        <v>19029795</v>
      </c>
      <c r="K28" s="24">
        <v>24894560</v>
      </c>
      <c r="L28" s="39">
        <f t="shared" si="4"/>
        <v>130.81885537915673</v>
      </c>
      <c r="M28" s="24">
        <v>14846624</v>
      </c>
      <c r="N28" s="24">
        <v>13553216</v>
      </c>
      <c r="O28" s="39">
        <f t="shared" si="5"/>
        <v>91.288201277273544</v>
      </c>
      <c r="P28" s="24">
        <v>0</v>
      </c>
      <c r="Q28" s="24">
        <v>0</v>
      </c>
      <c r="R28" s="39" t="str">
        <f t="shared" si="6"/>
        <v>-</v>
      </c>
      <c r="S28" s="24">
        <v>0</v>
      </c>
      <c r="T28" s="24">
        <v>0</v>
      </c>
      <c r="U28" s="39" t="str">
        <f t="shared" si="7"/>
        <v>-</v>
      </c>
      <c r="V28" s="24">
        <v>0</v>
      </c>
      <c r="W28" s="24">
        <v>0</v>
      </c>
      <c r="X28" s="39" t="str">
        <f t="shared" si="8"/>
        <v>-</v>
      </c>
      <c r="Y28" s="24">
        <v>235263682</v>
      </c>
      <c r="Z28" s="24">
        <v>235139125</v>
      </c>
      <c r="AA28" s="24">
        <f t="shared" si="9"/>
        <v>124557</v>
      </c>
      <c r="AB28" s="24">
        <v>247571822</v>
      </c>
      <c r="AC28" s="24">
        <v>247488931</v>
      </c>
      <c r="AD28" s="24">
        <f t="shared" si="10"/>
        <v>82891</v>
      </c>
      <c r="AE28" s="39">
        <f t="shared" si="11"/>
        <v>105.23163621999252</v>
      </c>
      <c r="AF28" s="39">
        <f t="shared" si="11"/>
        <v>105.25212722468029</v>
      </c>
      <c r="AG28" s="39">
        <f t="shared" si="11"/>
        <v>66.548648409964912</v>
      </c>
      <c r="AH28" s="24">
        <v>16643252</v>
      </c>
      <c r="AI28" s="24">
        <v>15763722</v>
      </c>
      <c r="AJ28" s="24">
        <f t="shared" si="12"/>
        <v>879530</v>
      </c>
      <c r="AK28" s="24">
        <v>17916098</v>
      </c>
      <c r="AL28" s="24">
        <v>11984869</v>
      </c>
      <c r="AM28" s="24">
        <f t="shared" si="13"/>
        <v>5931229</v>
      </c>
      <c r="AN28" s="39">
        <f t="shared" si="14"/>
        <v>107.64782026974056</v>
      </c>
      <c r="AO28" s="39">
        <f t="shared" si="14"/>
        <v>76.028167713183464</v>
      </c>
      <c r="AP28" s="39">
        <f t="shared" si="14"/>
        <v>674.36346685161391</v>
      </c>
      <c r="AQ28" s="24">
        <v>0</v>
      </c>
      <c r="AR28" s="24">
        <v>0</v>
      </c>
      <c r="AS28" s="39" t="str">
        <f t="shared" si="15"/>
        <v>-</v>
      </c>
      <c r="AT28" s="24">
        <v>0</v>
      </c>
      <c r="AU28" s="24">
        <v>0</v>
      </c>
      <c r="AV28" s="39" t="str">
        <f t="shared" si="16"/>
        <v>-</v>
      </c>
      <c r="AW28" s="24">
        <v>5832883</v>
      </c>
      <c r="AX28" s="24">
        <v>4092992</v>
      </c>
      <c r="AY28" s="39">
        <f t="shared" si="17"/>
        <v>70.170994343620478</v>
      </c>
      <c r="AZ28" s="24">
        <v>0</v>
      </c>
      <c r="BA28" s="24">
        <v>0</v>
      </c>
      <c r="BB28" s="39" t="str">
        <f t="shared" si="18"/>
        <v>-</v>
      </c>
      <c r="BC28" s="21">
        <v>47365505</v>
      </c>
      <c r="BD28" s="21">
        <v>10700</v>
      </c>
      <c r="BE28" s="21">
        <f t="shared" si="19"/>
        <v>47354805</v>
      </c>
      <c r="BF28" s="21">
        <v>42811927</v>
      </c>
      <c r="BG28" s="21">
        <v>9400</v>
      </c>
      <c r="BH28" s="21">
        <f t="shared" si="20"/>
        <v>42802527</v>
      </c>
      <c r="BI28" s="40">
        <f t="shared" si="21"/>
        <v>90.386299058777055</v>
      </c>
      <c r="BJ28" s="40">
        <f t="shared" si="21"/>
        <v>87.850467289719631</v>
      </c>
      <c r="BK28" s="40">
        <f t="shared" si="21"/>
        <v>90.386872039701146</v>
      </c>
      <c r="BL28" s="21">
        <v>0</v>
      </c>
      <c r="BM28" s="21">
        <v>0</v>
      </c>
      <c r="BN28" s="21">
        <f t="shared" si="22"/>
        <v>0</v>
      </c>
      <c r="BO28" s="21">
        <v>0</v>
      </c>
      <c r="BP28" s="21">
        <v>0</v>
      </c>
      <c r="BQ28" s="21">
        <f t="shared" si="23"/>
        <v>0</v>
      </c>
      <c r="BR28" s="40" t="str">
        <f t="shared" si="24"/>
        <v>-</v>
      </c>
      <c r="BS28" s="40" t="str">
        <f t="shared" si="24"/>
        <v>-</v>
      </c>
      <c r="BT28" s="40" t="str">
        <f t="shared" si="24"/>
        <v>-</v>
      </c>
      <c r="BU28" s="21">
        <v>34940929</v>
      </c>
      <c r="BV28" s="21">
        <v>0</v>
      </c>
      <c r="BW28" s="21">
        <f t="shared" si="25"/>
        <v>34940929</v>
      </c>
      <c r="BX28" s="21">
        <v>31611330</v>
      </c>
      <c r="BY28" s="21">
        <v>0</v>
      </c>
      <c r="BZ28" s="21">
        <f t="shared" si="26"/>
        <v>31611330</v>
      </c>
      <c r="CA28" s="40">
        <f t="shared" si="27"/>
        <v>90.470777122153791</v>
      </c>
      <c r="CB28" s="40" t="str">
        <f t="shared" si="27"/>
        <v>-</v>
      </c>
      <c r="CC28" s="40">
        <f t="shared" si="27"/>
        <v>90.470777122153791</v>
      </c>
      <c r="CD28" s="21">
        <v>11372544</v>
      </c>
      <c r="CE28" s="21">
        <v>10700</v>
      </c>
      <c r="CF28" s="21">
        <f t="shared" si="28"/>
        <v>11361844</v>
      </c>
      <c r="CG28" s="21">
        <v>10156190</v>
      </c>
      <c r="CH28" s="21">
        <v>9400</v>
      </c>
      <c r="CI28" s="21">
        <f t="shared" si="29"/>
        <v>10146790</v>
      </c>
      <c r="CJ28" s="40">
        <f t="shared" si="30"/>
        <v>89.304468727489649</v>
      </c>
      <c r="CK28" s="41">
        <f t="shared" si="30"/>
        <v>87.850467289719631</v>
      </c>
      <c r="CL28" s="41">
        <f t="shared" si="30"/>
        <v>89.305838031220986</v>
      </c>
      <c r="CM28" s="22">
        <v>1052032</v>
      </c>
      <c r="CN28" s="22">
        <v>0</v>
      </c>
      <c r="CO28" s="22">
        <f t="shared" si="31"/>
        <v>1052032</v>
      </c>
      <c r="CP28" s="21">
        <v>1044407</v>
      </c>
      <c r="CQ28" s="21">
        <v>0</v>
      </c>
      <c r="CR28" s="21">
        <f t="shared" si="32"/>
        <v>1044407</v>
      </c>
      <c r="CS28" s="40">
        <f t="shared" si="33"/>
        <v>99.27521216084682</v>
      </c>
      <c r="CT28" s="40" t="str">
        <f t="shared" si="33"/>
        <v>-</v>
      </c>
      <c r="CU28" s="41">
        <f t="shared" si="33"/>
        <v>99.27521216084682</v>
      </c>
    </row>
    <row r="29" spans="2:99" x14ac:dyDescent="0.35">
      <c r="B29" s="13"/>
      <c r="C29" s="13" t="s">
        <v>29</v>
      </c>
      <c r="D29" s="15">
        <f t="shared" si="0"/>
        <v>7477620163</v>
      </c>
      <c r="E29" s="15">
        <f t="shared" si="1"/>
        <v>7836439124</v>
      </c>
      <c r="F29" s="38">
        <f t="shared" si="2"/>
        <v>104.79857164683854</v>
      </c>
      <c r="G29" s="24">
        <v>6063205739</v>
      </c>
      <c r="H29" s="24">
        <v>6324457671</v>
      </c>
      <c r="I29" s="39">
        <f t="shared" si="3"/>
        <v>104.30880862774563</v>
      </c>
      <c r="J29" s="24">
        <v>16357337</v>
      </c>
      <c r="K29" s="24">
        <v>12574716</v>
      </c>
      <c r="L29" s="39">
        <f t="shared" si="4"/>
        <v>76.87508058310469</v>
      </c>
      <c r="M29" s="24">
        <v>1096118585</v>
      </c>
      <c r="N29" s="24">
        <v>1274688923</v>
      </c>
      <c r="O29" s="39">
        <f t="shared" si="5"/>
        <v>116.29115138121666</v>
      </c>
      <c r="P29" s="24">
        <v>1603147483</v>
      </c>
      <c r="Q29" s="24">
        <v>1575093488</v>
      </c>
      <c r="R29" s="39">
        <f t="shared" si="6"/>
        <v>98.250067738777091</v>
      </c>
      <c r="S29" s="24">
        <v>1899879233</v>
      </c>
      <c r="T29" s="24">
        <v>1892226423</v>
      </c>
      <c r="U29" s="39">
        <f t="shared" si="7"/>
        <v>99.597194923389111</v>
      </c>
      <c r="V29" s="24">
        <v>30761815</v>
      </c>
      <c r="W29" s="24">
        <v>31375841</v>
      </c>
      <c r="X29" s="39">
        <f t="shared" si="8"/>
        <v>101.99606557675483</v>
      </c>
      <c r="Y29" s="24">
        <v>1022963210</v>
      </c>
      <c r="Z29" s="24">
        <v>497575232</v>
      </c>
      <c r="AA29" s="24">
        <f t="shared" si="9"/>
        <v>525387978</v>
      </c>
      <c r="AB29" s="24">
        <v>1127761325</v>
      </c>
      <c r="AC29" s="24">
        <v>540120034</v>
      </c>
      <c r="AD29" s="24">
        <f t="shared" si="10"/>
        <v>587641291</v>
      </c>
      <c r="AE29" s="39">
        <f t="shared" si="11"/>
        <v>110.24456343840556</v>
      </c>
      <c r="AF29" s="39">
        <f t="shared" si="11"/>
        <v>108.55042599869603</v>
      </c>
      <c r="AG29" s="39">
        <f t="shared" si="11"/>
        <v>111.8490174131849</v>
      </c>
      <c r="AH29" s="24">
        <v>227021809</v>
      </c>
      <c r="AI29" s="24">
        <v>71328236</v>
      </c>
      <c r="AJ29" s="24">
        <f t="shared" si="12"/>
        <v>155693573</v>
      </c>
      <c r="AK29" s="24">
        <v>242894893</v>
      </c>
      <c r="AL29" s="24">
        <v>76721689</v>
      </c>
      <c r="AM29" s="24">
        <f t="shared" si="13"/>
        <v>166173204</v>
      </c>
      <c r="AN29" s="39">
        <f t="shared" si="14"/>
        <v>106.99187627387816</v>
      </c>
      <c r="AO29" s="39">
        <f t="shared" si="14"/>
        <v>107.56145574664149</v>
      </c>
      <c r="AP29" s="39">
        <f t="shared" si="14"/>
        <v>106.7309335883762</v>
      </c>
      <c r="AQ29" s="24">
        <v>26915131</v>
      </c>
      <c r="AR29" s="24">
        <v>23420388</v>
      </c>
      <c r="AS29" s="39">
        <f t="shared" si="15"/>
        <v>87.015693886089579</v>
      </c>
      <c r="AT29" s="24">
        <v>4072625</v>
      </c>
      <c r="AU29" s="24">
        <v>3031813</v>
      </c>
      <c r="AV29" s="39">
        <f t="shared" si="16"/>
        <v>74.443706454682186</v>
      </c>
      <c r="AW29" s="24">
        <v>128233477</v>
      </c>
      <c r="AX29" s="24">
        <v>134104782</v>
      </c>
      <c r="AY29" s="39">
        <f t="shared" si="17"/>
        <v>104.57860547600998</v>
      </c>
      <c r="AZ29" s="24">
        <v>7735035</v>
      </c>
      <c r="BA29" s="24">
        <v>7285079</v>
      </c>
      <c r="BB29" s="39">
        <f t="shared" si="18"/>
        <v>94.182883464651425</v>
      </c>
      <c r="BC29" s="21">
        <v>1414414424</v>
      </c>
      <c r="BD29" s="21">
        <v>6607505</v>
      </c>
      <c r="BE29" s="21">
        <f t="shared" si="19"/>
        <v>1407806919</v>
      </c>
      <c r="BF29" s="21">
        <v>1511981453</v>
      </c>
      <c r="BG29" s="21">
        <v>8656717</v>
      </c>
      <c r="BH29" s="21">
        <f t="shared" si="20"/>
        <v>1503324736</v>
      </c>
      <c r="BI29" s="40">
        <f t="shared" si="21"/>
        <v>106.89805104815588</v>
      </c>
      <c r="BJ29" s="40">
        <f t="shared" si="21"/>
        <v>131.01340067090376</v>
      </c>
      <c r="BK29" s="40">
        <f t="shared" si="21"/>
        <v>106.78486628463573</v>
      </c>
      <c r="BL29" s="21">
        <v>0</v>
      </c>
      <c r="BM29" s="21">
        <v>0</v>
      </c>
      <c r="BN29" s="21">
        <f t="shared" si="22"/>
        <v>0</v>
      </c>
      <c r="BO29" s="21">
        <v>0</v>
      </c>
      <c r="BP29" s="21">
        <v>0</v>
      </c>
      <c r="BQ29" s="21">
        <f t="shared" si="23"/>
        <v>0</v>
      </c>
      <c r="BR29" s="40" t="str">
        <f t="shared" si="24"/>
        <v>-</v>
      </c>
      <c r="BS29" s="40" t="str">
        <f t="shared" si="24"/>
        <v>-</v>
      </c>
      <c r="BT29" s="40" t="str">
        <f t="shared" si="24"/>
        <v>-</v>
      </c>
      <c r="BU29" s="21">
        <v>67026718</v>
      </c>
      <c r="BV29" s="21">
        <v>51657</v>
      </c>
      <c r="BW29" s="21">
        <f t="shared" si="25"/>
        <v>66975061</v>
      </c>
      <c r="BX29" s="21">
        <v>57906170</v>
      </c>
      <c r="BY29" s="21">
        <v>84373</v>
      </c>
      <c r="BZ29" s="21">
        <f t="shared" si="26"/>
        <v>57821797</v>
      </c>
      <c r="CA29" s="40">
        <f t="shared" si="27"/>
        <v>86.392668070067231</v>
      </c>
      <c r="CB29" s="40">
        <f t="shared" si="27"/>
        <v>163.33313974872718</v>
      </c>
      <c r="CC29" s="40">
        <f t="shared" si="27"/>
        <v>86.333324877449542</v>
      </c>
      <c r="CD29" s="21">
        <v>550775406</v>
      </c>
      <c r="CE29" s="21">
        <v>6562922</v>
      </c>
      <c r="CF29" s="21">
        <f t="shared" si="28"/>
        <v>544212484</v>
      </c>
      <c r="CG29" s="21">
        <v>515936362</v>
      </c>
      <c r="CH29" s="21">
        <v>8583879</v>
      </c>
      <c r="CI29" s="21">
        <f t="shared" si="29"/>
        <v>507352483</v>
      </c>
      <c r="CJ29" s="40">
        <f t="shared" si="30"/>
        <v>93.674546172455635</v>
      </c>
      <c r="CK29" s="41">
        <f t="shared" si="30"/>
        <v>130.7935550658685</v>
      </c>
      <c r="CL29" s="41">
        <f t="shared" si="30"/>
        <v>93.226910061107674</v>
      </c>
      <c r="CM29" s="22">
        <v>796612300</v>
      </c>
      <c r="CN29" s="22">
        <v>-7074</v>
      </c>
      <c r="CO29" s="22">
        <f t="shared" si="31"/>
        <v>796619374</v>
      </c>
      <c r="CP29" s="21">
        <v>938138921</v>
      </c>
      <c r="CQ29" s="21">
        <v>-11534</v>
      </c>
      <c r="CR29" s="21">
        <f t="shared" si="32"/>
        <v>938150455</v>
      </c>
      <c r="CS29" s="40">
        <f t="shared" si="33"/>
        <v>117.76606022779212</v>
      </c>
      <c r="CT29" s="40">
        <f t="shared" si="33"/>
        <v>163.0477806050325</v>
      </c>
      <c r="CU29" s="41">
        <f t="shared" si="33"/>
        <v>117.76646233060357</v>
      </c>
    </row>
    <row r="30" spans="2:99" x14ac:dyDescent="0.35">
      <c r="B30" s="13"/>
      <c r="C30" s="13" t="s">
        <v>30</v>
      </c>
      <c r="D30" s="15">
        <f t="shared" si="0"/>
        <v>319960213</v>
      </c>
      <c r="E30" s="15">
        <f t="shared" si="1"/>
        <v>304687980</v>
      </c>
      <c r="F30" s="38">
        <f t="shared" si="2"/>
        <v>95.226833718853669</v>
      </c>
      <c r="G30" s="24">
        <v>3487970</v>
      </c>
      <c r="H30" s="24">
        <v>3150335</v>
      </c>
      <c r="I30" s="39">
        <f t="shared" si="3"/>
        <v>90.320014220305794</v>
      </c>
      <c r="J30" s="24">
        <v>0</v>
      </c>
      <c r="K30" s="24">
        <v>0</v>
      </c>
      <c r="L30" s="39" t="str">
        <f t="shared" si="4"/>
        <v>-</v>
      </c>
      <c r="M30" s="24">
        <v>3487970</v>
      </c>
      <c r="N30" s="24">
        <v>3150335</v>
      </c>
      <c r="O30" s="39">
        <f t="shared" si="5"/>
        <v>90.320014220305794</v>
      </c>
      <c r="P30" s="24">
        <v>0</v>
      </c>
      <c r="Q30" s="24">
        <v>0</v>
      </c>
      <c r="R30" s="39" t="str">
        <f t="shared" si="6"/>
        <v>-</v>
      </c>
      <c r="S30" s="24">
        <v>0</v>
      </c>
      <c r="T30" s="24">
        <v>0</v>
      </c>
      <c r="U30" s="39" t="str">
        <f t="shared" si="7"/>
        <v>-</v>
      </c>
      <c r="V30" s="24">
        <v>0</v>
      </c>
      <c r="W30" s="24">
        <v>0</v>
      </c>
      <c r="X30" s="39" t="str">
        <f t="shared" si="8"/>
        <v>-</v>
      </c>
      <c r="Y30" s="24">
        <v>0</v>
      </c>
      <c r="Z30" s="24">
        <v>0</v>
      </c>
      <c r="AA30" s="24">
        <f t="shared" si="9"/>
        <v>0</v>
      </c>
      <c r="AB30" s="24">
        <v>0</v>
      </c>
      <c r="AC30" s="24">
        <v>0</v>
      </c>
      <c r="AD30" s="24">
        <f t="shared" si="10"/>
        <v>0</v>
      </c>
      <c r="AE30" s="39" t="str">
        <f t="shared" si="11"/>
        <v>-</v>
      </c>
      <c r="AF30" s="39" t="str">
        <f t="shared" si="11"/>
        <v>-</v>
      </c>
      <c r="AG30" s="39" t="str">
        <f t="shared" si="11"/>
        <v>-</v>
      </c>
      <c r="AH30" s="24">
        <v>0</v>
      </c>
      <c r="AI30" s="24">
        <v>0</v>
      </c>
      <c r="AJ30" s="24">
        <f t="shared" si="12"/>
        <v>0</v>
      </c>
      <c r="AK30" s="24">
        <v>0</v>
      </c>
      <c r="AL30" s="24">
        <v>0</v>
      </c>
      <c r="AM30" s="24">
        <f t="shared" si="13"/>
        <v>0</v>
      </c>
      <c r="AN30" s="39" t="str">
        <f t="shared" si="14"/>
        <v>-</v>
      </c>
      <c r="AO30" s="39" t="str">
        <f t="shared" si="14"/>
        <v>-</v>
      </c>
      <c r="AP30" s="39" t="str">
        <f t="shared" si="14"/>
        <v>-</v>
      </c>
      <c r="AQ30" s="24">
        <v>0</v>
      </c>
      <c r="AR30" s="24">
        <v>0</v>
      </c>
      <c r="AS30" s="39" t="str">
        <f t="shared" si="15"/>
        <v>-</v>
      </c>
      <c r="AT30" s="24">
        <v>0</v>
      </c>
      <c r="AU30" s="24">
        <v>0</v>
      </c>
      <c r="AV30" s="39" t="str">
        <f t="shared" si="16"/>
        <v>-</v>
      </c>
      <c r="AW30" s="24">
        <v>0</v>
      </c>
      <c r="AX30" s="24">
        <v>0</v>
      </c>
      <c r="AY30" s="39" t="str">
        <f t="shared" si="17"/>
        <v>-</v>
      </c>
      <c r="AZ30" s="24">
        <v>0</v>
      </c>
      <c r="BA30" s="24">
        <v>0</v>
      </c>
      <c r="BB30" s="39" t="str">
        <f t="shared" si="18"/>
        <v>-</v>
      </c>
      <c r="BC30" s="21">
        <v>316472243</v>
      </c>
      <c r="BD30" s="21">
        <v>0</v>
      </c>
      <c r="BE30" s="21">
        <f t="shared" si="19"/>
        <v>316472243</v>
      </c>
      <c r="BF30" s="21">
        <v>301537645</v>
      </c>
      <c r="BG30" s="21">
        <v>0</v>
      </c>
      <c r="BH30" s="21">
        <f t="shared" si="20"/>
        <v>301537645</v>
      </c>
      <c r="BI30" s="40">
        <f t="shared" si="21"/>
        <v>95.280913783013816</v>
      </c>
      <c r="BJ30" s="40" t="str">
        <f t="shared" si="21"/>
        <v>-</v>
      </c>
      <c r="BK30" s="40">
        <f t="shared" si="21"/>
        <v>95.280913783013816</v>
      </c>
      <c r="BL30" s="21">
        <v>0</v>
      </c>
      <c r="BM30" s="21">
        <v>0</v>
      </c>
      <c r="BN30" s="21">
        <f t="shared" si="22"/>
        <v>0</v>
      </c>
      <c r="BO30" s="21">
        <v>0</v>
      </c>
      <c r="BP30" s="21">
        <v>0</v>
      </c>
      <c r="BQ30" s="21">
        <f t="shared" si="23"/>
        <v>0</v>
      </c>
      <c r="BR30" s="40" t="str">
        <f t="shared" si="24"/>
        <v>-</v>
      </c>
      <c r="BS30" s="40" t="str">
        <f t="shared" si="24"/>
        <v>-</v>
      </c>
      <c r="BT30" s="40" t="str">
        <f t="shared" si="24"/>
        <v>-</v>
      </c>
      <c r="BU30" s="21">
        <v>0</v>
      </c>
      <c r="BV30" s="21">
        <v>0</v>
      </c>
      <c r="BW30" s="21">
        <f t="shared" si="25"/>
        <v>0</v>
      </c>
      <c r="BX30" s="21">
        <v>0</v>
      </c>
      <c r="BY30" s="21">
        <v>0</v>
      </c>
      <c r="BZ30" s="21">
        <f t="shared" si="26"/>
        <v>0</v>
      </c>
      <c r="CA30" s="40" t="str">
        <f t="shared" si="27"/>
        <v>-</v>
      </c>
      <c r="CB30" s="40" t="str">
        <f t="shared" si="27"/>
        <v>-</v>
      </c>
      <c r="CC30" s="40" t="str">
        <f t="shared" si="27"/>
        <v>-</v>
      </c>
      <c r="CD30" s="21">
        <v>0</v>
      </c>
      <c r="CE30" s="21">
        <v>0</v>
      </c>
      <c r="CF30" s="21">
        <f t="shared" si="28"/>
        <v>0</v>
      </c>
      <c r="CG30" s="21">
        <v>0</v>
      </c>
      <c r="CH30" s="21">
        <v>0</v>
      </c>
      <c r="CI30" s="21">
        <f t="shared" si="29"/>
        <v>0</v>
      </c>
      <c r="CJ30" s="40" t="str">
        <f t="shared" si="30"/>
        <v>-</v>
      </c>
      <c r="CK30" s="41" t="str">
        <f t="shared" si="30"/>
        <v>-</v>
      </c>
      <c r="CL30" s="41" t="str">
        <f t="shared" si="30"/>
        <v>-</v>
      </c>
      <c r="CM30" s="22">
        <v>316472243</v>
      </c>
      <c r="CN30" s="22">
        <v>0</v>
      </c>
      <c r="CO30" s="22">
        <f t="shared" si="31"/>
        <v>316472243</v>
      </c>
      <c r="CP30" s="21">
        <v>301537645</v>
      </c>
      <c r="CQ30" s="21">
        <v>0</v>
      </c>
      <c r="CR30" s="21">
        <f t="shared" si="32"/>
        <v>301537645</v>
      </c>
      <c r="CS30" s="40">
        <f t="shared" si="33"/>
        <v>95.280913783013816</v>
      </c>
      <c r="CT30" s="40" t="str">
        <f t="shared" si="33"/>
        <v>-</v>
      </c>
      <c r="CU30" s="41">
        <f t="shared" si="33"/>
        <v>95.280913783013816</v>
      </c>
    </row>
    <row r="31" spans="2:99" ht="30" customHeight="1" x14ac:dyDescent="0.35">
      <c r="B31" s="16"/>
      <c r="C31" s="16" t="s">
        <v>2</v>
      </c>
      <c r="D31" s="17">
        <f>IFERROR(SUM(D8:D30),"")</f>
        <v>101121074454</v>
      </c>
      <c r="E31" s="17">
        <f>IFERROR(SUM(E8:E30),"")</f>
        <v>108132722736</v>
      </c>
      <c r="F31" s="42">
        <f t="shared" si="2"/>
        <v>106.93391394411023</v>
      </c>
      <c r="G31" s="43">
        <f>IFERROR(SUM(G8:G30),"")</f>
        <v>77688149827</v>
      </c>
      <c r="H31" s="43">
        <f>IFERROR(SUM(H8:H30),"")</f>
        <v>83224206092</v>
      </c>
      <c r="I31" s="44">
        <f t="shared" si="3"/>
        <v>107.12599833736287</v>
      </c>
      <c r="J31" s="43">
        <f>IFERROR(SUM(J8:J30),"")</f>
        <v>1144536186</v>
      </c>
      <c r="K31" s="43">
        <f>IFERROR(SUM(K8:K30),"")</f>
        <v>1279626719</v>
      </c>
      <c r="L31" s="44">
        <f t="shared" si="4"/>
        <v>111.80308099057341</v>
      </c>
      <c r="M31" s="43">
        <f>IFERROR(SUM(M8:M30),"")</f>
        <v>6855036177</v>
      </c>
      <c r="N31" s="43">
        <f>IFERROR(SUM(N8:N30),"")</f>
        <v>7305210742</v>
      </c>
      <c r="O31" s="44">
        <f t="shared" si="5"/>
        <v>106.56706330027002</v>
      </c>
      <c r="P31" s="43">
        <f>IFERROR(SUM(P8:P30),"")</f>
        <v>18060324453</v>
      </c>
      <c r="Q31" s="43">
        <f>IFERROR(SUM(Q8:Q30),"")</f>
        <v>19324629264</v>
      </c>
      <c r="R31" s="44">
        <f t="shared" si="6"/>
        <v>107.00045458369374</v>
      </c>
      <c r="S31" s="43">
        <f>IFERROR(SUM(S8:S30),"")</f>
        <v>18486244459</v>
      </c>
      <c r="T31" s="43">
        <f>IFERROR(SUM(T8:T30),"")</f>
        <v>19853069239</v>
      </c>
      <c r="U31" s="44">
        <f t="shared" si="7"/>
        <v>107.39373961559058</v>
      </c>
      <c r="V31" s="43">
        <f>IFERROR(SUM(V8:V30),"")</f>
        <v>695650525</v>
      </c>
      <c r="W31" s="43">
        <f>IFERROR(SUM(W8:W30),"")</f>
        <v>802406665</v>
      </c>
      <c r="X31" s="44">
        <f t="shared" si="8"/>
        <v>115.34623150036435</v>
      </c>
      <c r="Y31" s="43">
        <f t="shared" ref="Y31:AD31" si="34">IFERROR(SUM(Y8:Y30),"")</f>
        <v>21655812577</v>
      </c>
      <c r="Z31" s="43">
        <f t="shared" si="34"/>
        <v>8385505455</v>
      </c>
      <c r="AA31" s="43">
        <f t="shared" si="34"/>
        <v>13270307122</v>
      </c>
      <c r="AB31" s="43">
        <f t="shared" si="34"/>
        <v>23320490301</v>
      </c>
      <c r="AC31" s="43">
        <f t="shared" si="34"/>
        <v>9209770123</v>
      </c>
      <c r="AD31" s="43">
        <f t="shared" si="34"/>
        <v>14110720178</v>
      </c>
      <c r="AE31" s="44">
        <f t="shared" si="11"/>
        <v>107.68697881033569</v>
      </c>
      <c r="AF31" s="44">
        <f t="shared" si="11"/>
        <v>109.82963605978597</v>
      </c>
      <c r="AG31" s="44">
        <f t="shared" si="11"/>
        <v>106.33303395523328</v>
      </c>
      <c r="AH31" s="43">
        <f t="shared" ref="AH31:AM31" si="35">IFERROR(SUM(AH8:AH30),"")</f>
        <v>7383551255</v>
      </c>
      <c r="AI31" s="43">
        <f t="shared" si="35"/>
        <v>1973632197</v>
      </c>
      <c r="AJ31" s="43">
        <f t="shared" si="35"/>
        <v>5409919058</v>
      </c>
      <c r="AK31" s="43">
        <f t="shared" si="35"/>
        <v>7903757557</v>
      </c>
      <c r="AL31" s="43">
        <f t="shared" si="35"/>
        <v>2160299204</v>
      </c>
      <c r="AM31" s="43">
        <f t="shared" si="35"/>
        <v>5743458353</v>
      </c>
      <c r="AN31" s="44">
        <f t="shared" si="14"/>
        <v>107.0454755988553</v>
      </c>
      <c r="AO31" s="44">
        <f t="shared" si="14"/>
        <v>109.45804427409227</v>
      </c>
      <c r="AP31" s="44">
        <f t="shared" si="14"/>
        <v>106.16532874936038</v>
      </c>
      <c r="AQ31" s="43">
        <f>IFERROR(SUM(AQ8:AQ30),"")</f>
        <v>265637463</v>
      </c>
      <c r="AR31" s="43">
        <f>IFERROR(SUM(AR8:AR30),"")</f>
        <v>264419901</v>
      </c>
      <c r="AS31" s="44">
        <f t="shared" si="15"/>
        <v>99.541645223437484</v>
      </c>
      <c r="AT31" s="43">
        <f>IFERROR(SUM(AT8:AT30),"")</f>
        <v>348186834</v>
      </c>
      <c r="AU31" s="43">
        <f>IFERROR(SUM(AU8:AU30),"")</f>
        <v>346854083</v>
      </c>
      <c r="AV31" s="44">
        <f t="shared" si="16"/>
        <v>99.61723107542889</v>
      </c>
      <c r="AW31" s="43">
        <f>IFERROR(SUM(AW8:AW30),"")</f>
        <v>1070865965</v>
      </c>
      <c r="AX31" s="43">
        <f>IFERROR(SUM(AX8:AX30),"")</f>
        <v>1167073241</v>
      </c>
      <c r="AY31" s="44">
        <f t="shared" si="17"/>
        <v>108.98406328564192</v>
      </c>
      <c r="AZ31" s="43">
        <f>IFERROR(SUM(AZ8:AZ30),"")</f>
        <v>1593957151</v>
      </c>
      <c r="BA31" s="43">
        <f>IFERROR(SUM(BA8:BA30),"")</f>
        <v>1535563070</v>
      </c>
      <c r="BB31" s="44">
        <f t="shared" si="18"/>
        <v>96.336533829446708</v>
      </c>
      <c r="BC31" s="45">
        <f t="shared" ref="BC31:BH31" si="36">IFERROR(SUM(BC8:BC30),"")</f>
        <v>23432924627</v>
      </c>
      <c r="BD31" s="45">
        <f t="shared" si="36"/>
        <v>473595473</v>
      </c>
      <c r="BE31" s="45">
        <f t="shared" si="36"/>
        <v>22959329154</v>
      </c>
      <c r="BF31" s="45">
        <f t="shared" si="36"/>
        <v>24908516644</v>
      </c>
      <c r="BG31" s="45">
        <f t="shared" si="36"/>
        <v>545336092</v>
      </c>
      <c r="BH31" s="45">
        <f t="shared" si="36"/>
        <v>24363180552</v>
      </c>
      <c r="BI31" s="46">
        <f t="shared" si="21"/>
        <v>106.29708856443717</v>
      </c>
      <c r="BJ31" s="46">
        <f t="shared" si="21"/>
        <v>115.14807955100534</v>
      </c>
      <c r="BK31" s="46">
        <f t="shared" si="21"/>
        <v>106.11451401120497</v>
      </c>
      <c r="BL31" s="45">
        <f t="shared" ref="BL31:BQ31" si="37">IFERROR(SUM(BL8:BL30),"")</f>
        <v>4918868344</v>
      </c>
      <c r="BM31" s="45">
        <f t="shared" si="37"/>
        <v>0</v>
      </c>
      <c r="BN31" s="45">
        <f t="shared" si="37"/>
        <v>4918868344</v>
      </c>
      <c r="BO31" s="45">
        <f t="shared" si="37"/>
        <v>5505378938</v>
      </c>
      <c r="BP31" s="45">
        <f t="shared" si="37"/>
        <v>0</v>
      </c>
      <c r="BQ31" s="45">
        <f t="shared" si="37"/>
        <v>5505378938</v>
      </c>
      <c r="BR31" s="46">
        <f t="shared" si="24"/>
        <v>111.923689616849</v>
      </c>
      <c r="BS31" s="46" t="str">
        <f t="shared" si="24"/>
        <v>-</v>
      </c>
      <c r="BT31" s="46">
        <f t="shared" si="24"/>
        <v>111.923689616849</v>
      </c>
      <c r="BU31" s="45">
        <f t="shared" ref="BU31:BZ31" si="38">IFERROR(SUM(BU8:BU30),"")</f>
        <v>4414655879</v>
      </c>
      <c r="BV31" s="45">
        <f t="shared" si="38"/>
        <v>218355547</v>
      </c>
      <c r="BW31" s="45">
        <f t="shared" si="38"/>
        <v>4196300332</v>
      </c>
      <c r="BX31" s="45">
        <f t="shared" si="38"/>
        <v>4304053412</v>
      </c>
      <c r="BY31" s="45">
        <f t="shared" si="38"/>
        <v>259150422</v>
      </c>
      <c r="BZ31" s="45">
        <f t="shared" si="38"/>
        <v>4044902990</v>
      </c>
      <c r="CA31" s="46">
        <f t="shared" si="27"/>
        <v>97.494652583769366</v>
      </c>
      <c r="CB31" s="46">
        <f t="shared" si="27"/>
        <v>118.68277474993572</v>
      </c>
      <c r="CC31" s="46">
        <f t="shared" si="27"/>
        <v>96.392123298576138</v>
      </c>
      <c r="CD31" s="45">
        <f t="shared" ref="CD31:CI31" si="39">IFERROR(SUM(CD8:CD30),"")</f>
        <v>5167481662</v>
      </c>
      <c r="CE31" s="45">
        <f t="shared" si="39"/>
        <v>253861061</v>
      </c>
      <c r="CF31" s="45">
        <f t="shared" si="39"/>
        <v>4913620601</v>
      </c>
      <c r="CG31" s="45">
        <f t="shared" si="39"/>
        <v>5257718013</v>
      </c>
      <c r="CH31" s="45">
        <f t="shared" si="39"/>
        <v>285763260</v>
      </c>
      <c r="CI31" s="45">
        <f t="shared" si="39"/>
        <v>4971954753</v>
      </c>
      <c r="CJ31" s="46">
        <f t="shared" si="30"/>
        <v>101.74623456651175</v>
      </c>
      <c r="CK31" s="47">
        <f t="shared" si="30"/>
        <v>112.56679495245629</v>
      </c>
      <c r="CL31" s="47">
        <f t="shared" si="30"/>
        <v>101.18719284081739</v>
      </c>
      <c r="CM31" s="48">
        <f t="shared" ref="CM31:CR31" si="40">IFERROR(SUM(CM8:CM30),"")</f>
        <v>8585856801</v>
      </c>
      <c r="CN31" s="48">
        <f t="shared" si="40"/>
        <v>1378867</v>
      </c>
      <c r="CO31" s="48">
        <f t="shared" si="40"/>
        <v>8584477934</v>
      </c>
      <c r="CP31" s="45">
        <f t="shared" si="40"/>
        <v>9455943897</v>
      </c>
      <c r="CQ31" s="45">
        <f t="shared" si="40"/>
        <v>422411</v>
      </c>
      <c r="CR31" s="45">
        <f t="shared" si="40"/>
        <v>9455521486</v>
      </c>
      <c r="CS31" s="46">
        <f t="shared" si="33"/>
        <v>110.13395769538879</v>
      </c>
      <c r="CT31" s="46">
        <f t="shared" si="33"/>
        <v>30.634644240525009</v>
      </c>
      <c r="CU31" s="47">
        <f t="shared" si="33"/>
        <v>110.14672713584727</v>
      </c>
    </row>
    <row r="32" spans="2:99" ht="30" customHeight="1" x14ac:dyDescent="0.35">
      <c r="B32" s="51" t="s">
        <v>111</v>
      </c>
      <c r="C32" s="52"/>
      <c r="D32" s="52"/>
      <c r="E32" s="52"/>
      <c r="F32" s="52"/>
      <c r="G32" s="52"/>
      <c r="H32" s="52"/>
      <c r="I32" s="52"/>
      <c r="J32" s="52"/>
      <c r="K32" s="52"/>
      <c r="L32" s="52"/>
      <c r="M32" s="52"/>
      <c r="N32" s="52"/>
      <c r="O32" s="52"/>
      <c r="P32" s="52"/>
      <c r="Q32" s="52"/>
      <c r="R32" s="52"/>
      <c r="S32" s="52"/>
      <c r="T32" s="52"/>
      <c r="U32" s="52"/>
      <c r="V32" s="52"/>
      <c r="W32" s="52"/>
      <c r="X32" s="52"/>
      <c r="Y32" s="52"/>
      <c r="Z32" s="52"/>
      <c r="AA32" s="52"/>
      <c r="AB32" s="52"/>
      <c r="AC32" s="52"/>
      <c r="AD32" s="52"/>
      <c r="AE32" s="52"/>
      <c r="AF32" s="52"/>
      <c r="AG32" s="52"/>
      <c r="AH32" s="52"/>
      <c r="AI32" s="52"/>
      <c r="AJ32" s="52"/>
      <c r="AK32" s="52"/>
      <c r="AL32" s="52"/>
      <c r="AM32" s="52"/>
      <c r="AN32" s="52"/>
      <c r="AO32" s="52"/>
      <c r="AP32" s="52"/>
      <c r="AQ32" s="52"/>
      <c r="AR32" s="52"/>
      <c r="AS32" s="52"/>
      <c r="AT32" s="52"/>
      <c r="AU32" s="52"/>
      <c r="AV32" s="52"/>
      <c r="AW32" s="52"/>
      <c r="AX32" s="52"/>
      <c r="AY32" s="52"/>
      <c r="AZ32" s="52"/>
      <c r="BA32" s="52"/>
      <c r="BB32" s="52"/>
      <c r="BC32" s="52"/>
      <c r="BD32" s="52"/>
      <c r="BE32" s="52"/>
      <c r="BF32" s="52"/>
      <c r="BG32" s="52"/>
      <c r="BH32" s="52"/>
      <c r="BI32" s="52"/>
      <c r="BJ32" s="52"/>
      <c r="BK32" s="52"/>
      <c r="BL32" s="52"/>
      <c r="BM32" s="52"/>
      <c r="BN32" s="52"/>
      <c r="BO32" s="52"/>
      <c r="BP32" s="52"/>
      <c r="BQ32" s="52"/>
      <c r="BR32" s="52"/>
      <c r="BS32" s="52"/>
      <c r="BT32" s="52"/>
      <c r="BU32" s="52"/>
      <c r="BV32" s="52"/>
      <c r="BW32" s="52"/>
      <c r="BX32" s="52"/>
      <c r="BY32" s="52"/>
      <c r="BZ32" s="52"/>
      <c r="CA32" s="52"/>
      <c r="CB32" s="52"/>
      <c r="CC32" s="52"/>
      <c r="CD32" s="52"/>
      <c r="CE32" s="52"/>
      <c r="CF32" s="52"/>
      <c r="CG32" s="52"/>
      <c r="CH32" s="52"/>
      <c r="CI32" s="52"/>
      <c r="CJ32" s="52"/>
      <c r="CK32" s="52"/>
      <c r="CL32" s="52"/>
      <c r="CM32" s="52"/>
      <c r="CN32" s="52"/>
      <c r="CO32" s="52"/>
      <c r="CP32" s="52"/>
      <c r="CQ32" s="52"/>
      <c r="CR32" s="52"/>
      <c r="CS32" s="52"/>
      <c r="CT32" s="53"/>
      <c r="CU32" s="53"/>
    </row>
    <row r="33" spans="64:72" x14ac:dyDescent="0.35">
      <c r="BL33" s="12"/>
      <c r="BM33" s="12"/>
      <c r="BN33" s="12"/>
      <c r="BO33" s="12"/>
      <c r="BP33" s="12"/>
      <c r="BQ33" s="12"/>
      <c r="BR33" s="12"/>
      <c r="BS33" s="12"/>
      <c r="BT33" s="12"/>
    </row>
    <row r="34" spans="64:72" x14ac:dyDescent="0.35">
      <c r="BL34" s="12"/>
      <c r="BM34" s="12"/>
      <c r="BN34" s="12"/>
      <c r="BO34" s="12"/>
      <c r="BP34" s="12"/>
      <c r="BQ34" s="12"/>
      <c r="BR34" s="12"/>
      <c r="BS34" s="12"/>
      <c r="BT34" s="12"/>
    </row>
    <row r="35" spans="64:72" x14ac:dyDescent="0.35">
      <c r="BL35" s="12"/>
      <c r="BM35" s="12"/>
      <c r="BN35" s="12"/>
      <c r="BO35" s="12"/>
      <c r="BP35" s="12"/>
      <c r="BQ35" s="12"/>
      <c r="BR35" s="12"/>
      <c r="BS35" s="12"/>
      <c r="BT35" s="12"/>
    </row>
    <row r="36" spans="64:72" x14ac:dyDescent="0.35">
      <c r="BL36" s="12"/>
      <c r="BM36" s="12"/>
      <c r="BN36" s="12"/>
      <c r="BO36" s="12"/>
      <c r="BP36" s="12"/>
      <c r="BQ36" s="12"/>
      <c r="BR36" s="12"/>
      <c r="BS36" s="12"/>
      <c r="BT36" s="12"/>
    </row>
    <row r="37" spans="64:72" x14ac:dyDescent="0.35">
      <c r="BL37" s="12"/>
      <c r="BM37" s="12"/>
      <c r="BN37" s="12"/>
      <c r="BO37" s="12"/>
      <c r="BP37" s="12"/>
      <c r="BQ37" s="12"/>
      <c r="BR37" s="12"/>
      <c r="BS37" s="12"/>
      <c r="BT37" s="12"/>
    </row>
    <row r="38" spans="64:72" x14ac:dyDescent="0.35">
      <c r="BL38" s="12"/>
      <c r="BM38" s="12"/>
      <c r="BN38" s="12"/>
      <c r="BO38" s="12"/>
      <c r="BP38" s="12"/>
      <c r="BQ38" s="12"/>
      <c r="BR38" s="12"/>
      <c r="BS38" s="12"/>
      <c r="BT38" s="12"/>
    </row>
    <row r="39" spans="64:72" x14ac:dyDescent="0.35">
      <c r="BL39" s="12"/>
      <c r="BM39" s="12"/>
      <c r="BN39" s="12"/>
      <c r="BO39" s="12"/>
      <c r="BP39" s="12"/>
      <c r="BQ39" s="12"/>
      <c r="BR39" s="12"/>
      <c r="BS39" s="12"/>
      <c r="BT39" s="12"/>
    </row>
    <row r="40" spans="64:72" x14ac:dyDescent="0.35">
      <c r="BL40" s="12"/>
      <c r="BM40" s="12"/>
      <c r="BN40" s="12"/>
      <c r="BO40" s="12"/>
      <c r="BP40" s="12"/>
      <c r="BQ40" s="12"/>
      <c r="BR40" s="12"/>
      <c r="BS40" s="12"/>
      <c r="BT40" s="12"/>
    </row>
    <row r="41" spans="64:72" x14ac:dyDescent="0.35">
      <c r="BL41" s="12"/>
      <c r="BM41" s="12"/>
      <c r="BN41" s="12"/>
      <c r="BO41" s="12"/>
      <c r="BP41" s="12"/>
      <c r="BQ41" s="12"/>
      <c r="BR41" s="12"/>
      <c r="BS41" s="12"/>
      <c r="BT41" s="12"/>
    </row>
    <row r="42" spans="64:72" x14ac:dyDescent="0.35">
      <c r="BL42" s="12"/>
      <c r="BM42" s="12"/>
      <c r="BN42" s="12"/>
      <c r="BO42" s="12"/>
      <c r="BP42" s="12"/>
      <c r="BQ42" s="12"/>
      <c r="BR42" s="12"/>
      <c r="BS42" s="12"/>
      <c r="BT42" s="12"/>
    </row>
    <row r="43" spans="64:72" x14ac:dyDescent="0.35">
      <c r="BL43" s="12"/>
      <c r="BM43" s="12"/>
      <c r="BN43" s="12"/>
      <c r="BO43" s="12"/>
      <c r="BP43" s="12"/>
      <c r="BQ43" s="12"/>
      <c r="BR43" s="12"/>
      <c r="BS43" s="12"/>
      <c r="BT43" s="12"/>
    </row>
    <row r="44" spans="64:72" x14ac:dyDescent="0.35">
      <c r="BL44" s="12"/>
      <c r="BM44" s="12"/>
      <c r="BN44" s="12"/>
      <c r="BO44" s="12"/>
      <c r="BP44" s="12"/>
      <c r="BQ44" s="12"/>
      <c r="BR44" s="12"/>
      <c r="BS44" s="12"/>
      <c r="BT44" s="12"/>
    </row>
    <row r="45" spans="64:72" x14ac:dyDescent="0.35">
      <c r="BL45" s="12"/>
      <c r="BM45" s="12"/>
      <c r="BN45" s="12"/>
      <c r="BO45" s="12"/>
      <c r="BP45" s="12"/>
      <c r="BQ45" s="12"/>
      <c r="BR45" s="12"/>
      <c r="BS45" s="12"/>
      <c r="BT45" s="12"/>
    </row>
    <row r="46" spans="64:72" x14ac:dyDescent="0.35">
      <c r="BL46" s="12"/>
      <c r="BM46" s="12"/>
      <c r="BN46" s="12"/>
      <c r="BO46" s="12"/>
      <c r="BP46" s="12"/>
      <c r="BQ46" s="12"/>
      <c r="BR46" s="12"/>
      <c r="BS46" s="12"/>
      <c r="BT46" s="12"/>
    </row>
    <row r="47" spans="64:72" x14ac:dyDescent="0.35">
      <c r="BL47" s="12"/>
      <c r="BM47" s="12"/>
      <c r="BN47" s="12"/>
      <c r="BO47" s="12"/>
      <c r="BP47" s="12"/>
      <c r="BQ47" s="12"/>
      <c r="BR47" s="12"/>
      <c r="BS47" s="12"/>
      <c r="BT47" s="12"/>
    </row>
    <row r="48" spans="64:72" x14ac:dyDescent="0.35">
      <c r="BL48" s="12"/>
      <c r="BM48" s="12"/>
      <c r="BN48" s="12"/>
      <c r="BO48" s="12"/>
      <c r="BP48" s="12"/>
      <c r="BQ48" s="12"/>
      <c r="BR48" s="12"/>
      <c r="BS48" s="12"/>
      <c r="BT48" s="12"/>
    </row>
    <row r="49" spans="64:72" x14ac:dyDescent="0.35">
      <c r="BL49" s="12"/>
      <c r="BM49" s="12"/>
      <c r="BN49" s="12"/>
      <c r="BO49" s="12"/>
      <c r="BP49" s="12"/>
      <c r="BQ49" s="12"/>
      <c r="BR49" s="12"/>
      <c r="BS49" s="12"/>
      <c r="BT49" s="12"/>
    </row>
    <row r="50" spans="64:72" x14ac:dyDescent="0.35">
      <c r="BL50" s="12"/>
      <c r="BM50" s="12"/>
      <c r="BN50" s="12"/>
      <c r="BO50" s="12"/>
      <c r="BP50" s="12"/>
      <c r="BQ50" s="12"/>
      <c r="BR50" s="12"/>
      <c r="BS50" s="12"/>
      <c r="BT50" s="12"/>
    </row>
    <row r="51" spans="64:72" x14ac:dyDescent="0.35">
      <c r="BL51" s="12"/>
      <c r="BM51" s="12"/>
      <c r="BN51" s="12"/>
      <c r="BO51" s="12"/>
      <c r="BP51" s="12"/>
      <c r="BQ51" s="12"/>
      <c r="BR51" s="12"/>
      <c r="BS51" s="12"/>
      <c r="BT51" s="12"/>
    </row>
  </sheetData>
  <mergeCells count="42">
    <mergeCell ref="AQ5:AS5"/>
    <mergeCell ref="B5:B7"/>
    <mergeCell ref="C5:C7"/>
    <mergeCell ref="D5:F5"/>
    <mergeCell ref="G5:I5"/>
    <mergeCell ref="J5:L5"/>
    <mergeCell ref="M5:O5"/>
    <mergeCell ref="P5:R5"/>
    <mergeCell ref="S5:U5"/>
    <mergeCell ref="V5:X5"/>
    <mergeCell ref="Y5:AG5"/>
    <mergeCell ref="AH5:AP5"/>
    <mergeCell ref="CD5:CL5"/>
    <mergeCell ref="CM5:CU5"/>
    <mergeCell ref="Y6:AA6"/>
    <mergeCell ref="AB6:AD6"/>
    <mergeCell ref="AE6:AG6"/>
    <mergeCell ref="AH6:AJ6"/>
    <mergeCell ref="AK6:AM6"/>
    <mergeCell ref="AN6:AP6"/>
    <mergeCell ref="BC6:BE6"/>
    <mergeCell ref="BF6:BH6"/>
    <mergeCell ref="AT5:AV5"/>
    <mergeCell ref="AW5:AY5"/>
    <mergeCell ref="AZ5:BB5"/>
    <mergeCell ref="BC5:BK5"/>
    <mergeCell ref="BL5:BT5"/>
    <mergeCell ref="BU5:CC5"/>
    <mergeCell ref="CS6:CU6"/>
    <mergeCell ref="B32:CU32"/>
    <mergeCell ref="CA6:CC6"/>
    <mergeCell ref="CD6:CF6"/>
    <mergeCell ref="CG6:CI6"/>
    <mergeCell ref="CJ6:CL6"/>
    <mergeCell ref="CM6:CO6"/>
    <mergeCell ref="CP6:CR6"/>
    <mergeCell ref="BI6:BK6"/>
    <mergeCell ref="BL6:BN6"/>
    <mergeCell ref="BO6:BQ6"/>
    <mergeCell ref="BR6:BT6"/>
    <mergeCell ref="BU6:BW6"/>
    <mergeCell ref="BX6:BZ6"/>
  </mergeCells>
  <pageMargins left="0.7" right="0.7" top="0.78740157499999996" bottom="0.78740157499999996" header="0.3" footer="0.3"/>
  <pageSetup paperSize="9" scale="44" orientation="portrait" r:id="rId1"/>
  <headerFooter>
    <oddHeader>&amp;R&amp;"Aptos"&amp;10&amp;K000000 Interní / Internal&amp;1#_x000D_</oddHeader>
  </headerFooter>
  <ignoredErrors>
    <ignoredError sqref="A1:XFD1048576" formula="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63E44C-CE8C-4B08-A901-A553E5A2C5DF}">
  <sheetPr codeName="List16">
    <tabColor theme="0"/>
  </sheetPr>
  <dimension ref="B2:H28"/>
  <sheetViews>
    <sheetView zoomScaleNormal="100" workbookViewId="0"/>
  </sheetViews>
  <sheetFormatPr defaultColWidth="10.81640625" defaultRowHeight="11.5" x14ac:dyDescent="0.35"/>
  <cols>
    <col min="1" max="1" width="1.81640625" style="1" customWidth="1"/>
    <col min="2" max="2" width="3.81640625" style="1" customWidth="1"/>
    <col min="3" max="4" width="1.81640625" style="1" customWidth="1"/>
    <col min="5" max="5" width="25.81640625" style="1" customWidth="1"/>
    <col min="6" max="7" width="1.81640625" style="1" customWidth="1"/>
    <col min="8" max="8" width="60.81640625" style="1" customWidth="1"/>
    <col min="9" max="16384" width="10.81640625" style="1"/>
  </cols>
  <sheetData>
    <row r="2" spans="2:8" ht="20.25" customHeight="1" x14ac:dyDescent="0.35">
      <c r="H2" s="2" t="s">
        <v>3</v>
      </c>
    </row>
    <row r="3" spans="2:8" ht="20.25" customHeight="1" x14ac:dyDescent="0.35">
      <c r="H3" s="2" t="s">
        <v>0</v>
      </c>
    </row>
    <row r="5" spans="2:8" ht="30" customHeight="1" x14ac:dyDescent="0.35">
      <c r="B5" s="3" t="s">
        <v>1</v>
      </c>
      <c r="C5" s="4"/>
      <c r="D5" s="5"/>
      <c r="E5" s="6" t="s">
        <v>32</v>
      </c>
      <c r="F5" s="4"/>
      <c r="G5" s="5"/>
      <c r="H5" s="6" t="s">
        <v>7</v>
      </c>
    </row>
    <row r="6" spans="2:8" ht="15" customHeight="1" x14ac:dyDescent="0.35">
      <c r="B6" s="25">
        <v>1</v>
      </c>
      <c r="C6" s="18"/>
      <c r="D6" s="26"/>
      <c r="E6" s="7" t="s">
        <v>8</v>
      </c>
      <c r="F6" s="10"/>
      <c r="G6" s="11"/>
      <c r="H6" s="7" t="s">
        <v>33</v>
      </c>
    </row>
    <row r="7" spans="2:8" ht="15" customHeight="1" x14ac:dyDescent="0.35">
      <c r="B7" s="7">
        <v>2</v>
      </c>
      <c r="C7" s="8"/>
      <c r="D7" s="9"/>
      <c r="E7" s="7" t="s">
        <v>9</v>
      </c>
      <c r="F7" s="10"/>
      <c r="G7" s="11"/>
      <c r="H7" s="7" t="s">
        <v>34</v>
      </c>
    </row>
    <row r="8" spans="2:8" ht="15" customHeight="1" x14ac:dyDescent="0.35">
      <c r="B8" s="7">
        <v>3</v>
      </c>
      <c r="C8" s="8"/>
      <c r="D8" s="9"/>
      <c r="E8" s="7" t="s">
        <v>10</v>
      </c>
      <c r="F8" s="10"/>
      <c r="G8" s="11"/>
      <c r="H8" s="7" t="s">
        <v>35</v>
      </c>
    </row>
    <row r="9" spans="2:8" ht="15" customHeight="1" x14ac:dyDescent="0.35">
      <c r="B9" s="7">
        <v>4</v>
      </c>
      <c r="C9" s="8"/>
      <c r="D9" s="9"/>
      <c r="E9" s="7" t="s">
        <v>11</v>
      </c>
      <c r="F9" s="10"/>
      <c r="G9" s="11"/>
      <c r="H9" s="7" t="s">
        <v>36</v>
      </c>
    </row>
    <row r="10" spans="2:8" ht="15" customHeight="1" x14ac:dyDescent="0.35">
      <c r="B10" s="7">
        <v>5</v>
      </c>
      <c r="C10" s="8"/>
      <c r="D10" s="9"/>
      <c r="E10" s="7" t="s">
        <v>12</v>
      </c>
      <c r="F10" s="10"/>
      <c r="G10" s="11"/>
      <c r="H10" s="7" t="s">
        <v>37</v>
      </c>
    </row>
    <row r="11" spans="2:8" ht="15" customHeight="1" x14ac:dyDescent="0.35">
      <c r="B11" s="7">
        <v>6</v>
      </c>
      <c r="C11" s="8"/>
      <c r="D11" s="9"/>
      <c r="E11" s="7" t="s">
        <v>13</v>
      </c>
      <c r="F11" s="10"/>
      <c r="G11" s="11"/>
      <c r="H11" s="7" t="s">
        <v>38</v>
      </c>
    </row>
    <row r="12" spans="2:8" ht="15" customHeight="1" x14ac:dyDescent="0.35">
      <c r="B12" s="7">
        <v>7</v>
      </c>
      <c r="C12" s="8"/>
      <c r="D12" s="9"/>
      <c r="E12" s="7" t="s">
        <v>14</v>
      </c>
      <c r="F12" s="10"/>
      <c r="G12" s="11"/>
      <c r="H12" s="7" t="s">
        <v>39</v>
      </c>
    </row>
    <row r="13" spans="2:8" ht="15" customHeight="1" x14ac:dyDescent="0.35">
      <c r="B13" s="7">
        <v>8</v>
      </c>
      <c r="C13" s="8"/>
      <c r="D13" s="9"/>
      <c r="E13" s="7" t="s">
        <v>15</v>
      </c>
      <c r="F13" s="10"/>
      <c r="G13" s="11"/>
      <c r="H13" s="7" t="s">
        <v>40</v>
      </c>
    </row>
    <row r="14" spans="2:8" ht="15" customHeight="1" x14ac:dyDescent="0.35">
      <c r="B14" s="7">
        <v>9</v>
      </c>
      <c r="C14" s="8"/>
      <c r="D14" s="9"/>
      <c r="E14" s="7" t="s">
        <v>16</v>
      </c>
      <c r="F14" s="10"/>
      <c r="G14" s="11"/>
      <c r="H14" s="7" t="s">
        <v>41</v>
      </c>
    </row>
    <row r="15" spans="2:8" ht="15" customHeight="1" x14ac:dyDescent="0.35">
      <c r="B15" s="7">
        <v>10</v>
      </c>
      <c r="C15" s="8"/>
      <c r="D15" s="9"/>
      <c r="E15" s="7" t="s">
        <v>17</v>
      </c>
      <c r="F15" s="10"/>
      <c r="G15" s="11"/>
      <c r="H15" s="7" t="s">
        <v>42</v>
      </c>
    </row>
    <row r="16" spans="2:8" ht="15" customHeight="1" x14ac:dyDescent="0.35">
      <c r="B16" s="7">
        <v>11</v>
      </c>
      <c r="C16" s="8"/>
      <c r="D16" s="9"/>
      <c r="E16" s="7" t="s">
        <v>18</v>
      </c>
      <c r="F16" s="10"/>
      <c r="G16" s="11"/>
      <c r="H16" s="7" t="s">
        <v>43</v>
      </c>
    </row>
    <row r="17" spans="2:8" ht="15" customHeight="1" x14ac:dyDescent="0.35">
      <c r="B17" s="7">
        <v>12</v>
      </c>
      <c r="C17" s="8"/>
      <c r="D17" s="9"/>
      <c r="E17" s="7" t="s">
        <v>19</v>
      </c>
      <c r="F17" s="10"/>
      <c r="G17" s="11"/>
      <c r="H17" s="7" t="s">
        <v>44</v>
      </c>
    </row>
    <row r="18" spans="2:8" ht="15" customHeight="1" x14ac:dyDescent="0.35">
      <c r="B18" s="7">
        <v>13</v>
      </c>
      <c r="C18" s="8"/>
      <c r="D18" s="9"/>
      <c r="E18" s="7" t="s">
        <v>20</v>
      </c>
      <c r="F18" s="10"/>
      <c r="G18" s="11"/>
      <c r="H18" s="7" t="s">
        <v>45</v>
      </c>
    </row>
    <row r="19" spans="2:8" ht="15" customHeight="1" x14ac:dyDescent="0.35">
      <c r="B19" s="7">
        <v>14</v>
      </c>
      <c r="C19" s="8"/>
      <c r="D19" s="9"/>
      <c r="E19" s="7" t="s">
        <v>21</v>
      </c>
      <c r="F19" s="10"/>
      <c r="G19" s="11"/>
      <c r="H19" s="7" t="s">
        <v>46</v>
      </c>
    </row>
    <row r="20" spans="2:8" ht="15" customHeight="1" x14ac:dyDescent="0.35">
      <c r="B20" s="7">
        <v>15</v>
      </c>
      <c r="C20" s="8"/>
      <c r="D20" s="9"/>
      <c r="E20" s="7" t="s">
        <v>22</v>
      </c>
      <c r="F20" s="10"/>
      <c r="G20" s="11"/>
      <c r="H20" s="7" t="s">
        <v>47</v>
      </c>
    </row>
    <row r="21" spans="2:8" ht="15" customHeight="1" x14ac:dyDescent="0.35">
      <c r="B21" s="7">
        <v>16</v>
      </c>
      <c r="C21" s="8"/>
      <c r="D21" s="9"/>
      <c r="E21" s="7" t="s">
        <v>23</v>
      </c>
      <c r="F21" s="10"/>
      <c r="G21" s="11"/>
      <c r="H21" s="7" t="s">
        <v>48</v>
      </c>
    </row>
    <row r="22" spans="2:8" ht="15" customHeight="1" x14ac:dyDescent="0.35">
      <c r="B22" s="7">
        <v>17</v>
      </c>
      <c r="C22" s="8"/>
      <c r="D22" s="9"/>
      <c r="E22" s="7" t="s">
        <v>24</v>
      </c>
      <c r="F22" s="10"/>
      <c r="G22" s="11"/>
      <c r="H22" s="7" t="s">
        <v>49</v>
      </c>
    </row>
    <row r="23" spans="2:8" ht="15" customHeight="1" x14ac:dyDescent="0.35">
      <c r="B23" s="7">
        <v>18</v>
      </c>
      <c r="C23" s="8"/>
      <c r="D23" s="9"/>
      <c r="E23" s="7" t="s">
        <v>25</v>
      </c>
      <c r="F23" s="10"/>
      <c r="G23" s="11"/>
      <c r="H23" s="7" t="s">
        <v>50</v>
      </c>
    </row>
    <row r="24" spans="2:8" ht="15" customHeight="1" x14ac:dyDescent="0.35">
      <c r="B24" s="7">
        <v>19</v>
      </c>
      <c r="C24" s="8"/>
      <c r="D24" s="9"/>
      <c r="E24" s="7" t="s">
        <v>26</v>
      </c>
      <c r="F24" s="10"/>
      <c r="G24" s="11"/>
      <c r="H24" s="7" t="s">
        <v>51</v>
      </c>
    </row>
    <row r="25" spans="2:8" ht="15" customHeight="1" x14ac:dyDescent="0.35">
      <c r="B25" s="7">
        <v>20</v>
      </c>
      <c r="C25" s="8"/>
      <c r="D25" s="9"/>
      <c r="E25" s="7" t="s">
        <v>27</v>
      </c>
      <c r="F25" s="10"/>
      <c r="G25" s="11"/>
      <c r="H25" s="7" t="s">
        <v>52</v>
      </c>
    </row>
    <row r="26" spans="2:8" ht="15" customHeight="1" x14ac:dyDescent="0.35">
      <c r="B26" s="7">
        <v>21</v>
      </c>
      <c r="C26" s="8"/>
      <c r="D26" s="9"/>
      <c r="E26" s="7" t="s">
        <v>28</v>
      </c>
      <c r="F26" s="10"/>
      <c r="G26" s="11"/>
      <c r="H26" s="7" t="s">
        <v>53</v>
      </c>
    </row>
    <row r="27" spans="2:8" ht="15" customHeight="1" x14ac:dyDescent="0.35">
      <c r="B27" s="7">
        <v>22</v>
      </c>
      <c r="C27" s="8"/>
      <c r="D27" s="9"/>
      <c r="E27" s="7" t="s">
        <v>29</v>
      </c>
      <c r="F27" s="10"/>
      <c r="G27" s="11"/>
      <c r="H27" s="7" t="s">
        <v>54</v>
      </c>
    </row>
    <row r="28" spans="2:8" ht="15" customHeight="1" x14ac:dyDescent="0.35">
      <c r="B28" s="7">
        <v>23</v>
      </c>
      <c r="C28" s="8"/>
      <c r="D28" s="9"/>
      <c r="E28" s="7" t="s">
        <v>30</v>
      </c>
      <c r="F28" s="10"/>
      <c r="G28" s="11"/>
      <c r="H28" s="7" t="s">
        <v>55</v>
      </c>
    </row>
  </sheetData>
  <pageMargins left="0.7" right="0.7" top="0.78740157499999996" bottom="0.78740157499999996" header="0.3" footer="0.3"/>
  <pageSetup paperSize="9" scale="88" orientation="portrait" r:id="rId1"/>
  <headerFooter>
    <oddHeader>&amp;R&amp;"Aptos"&amp;10&amp;K000000 Interní / Internal&amp;1#_x000D_</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7D5023-8E84-4714-884F-2B416385DD72}">
  <sheetPr codeName="List17">
    <tabColor theme="0"/>
  </sheetPr>
  <dimension ref="B2:D32"/>
  <sheetViews>
    <sheetView zoomScaleNormal="100" workbookViewId="0"/>
  </sheetViews>
  <sheetFormatPr defaultColWidth="10.81640625" defaultRowHeight="11.5" x14ac:dyDescent="0.35"/>
  <cols>
    <col min="1" max="2" width="1.81640625" style="1" customWidth="1"/>
    <col min="3" max="3" width="98.81640625" style="1" customWidth="1"/>
    <col min="4" max="4" width="1.81640625" style="1" customWidth="1"/>
    <col min="5" max="16384" width="10.81640625" style="1"/>
  </cols>
  <sheetData>
    <row r="2" spans="2:4" ht="20.25" customHeight="1" x14ac:dyDescent="0.35">
      <c r="D2" s="2" t="s">
        <v>4</v>
      </c>
    </row>
    <row r="3" spans="2:4" ht="20.25" customHeight="1" x14ac:dyDescent="0.35">
      <c r="D3" s="2" t="s">
        <v>0</v>
      </c>
    </row>
    <row r="5" spans="2:4" ht="30" customHeight="1" x14ac:dyDescent="0.35">
      <c r="B5" s="27"/>
      <c r="C5" s="6" t="s">
        <v>56</v>
      </c>
      <c r="D5" s="6"/>
    </row>
    <row r="6" spans="2:4" ht="30" customHeight="1" x14ac:dyDescent="0.35">
      <c r="B6" s="28"/>
      <c r="C6" s="29" t="s">
        <v>57</v>
      </c>
      <c r="D6" s="7"/>
    </row>
    <row r="7" spans="2:4" ht="30" customHeight="1" x14ac:dyDescent="0.35">
      <c r="B7" s="30"/>
      <c r="C7" s="29" t="s">
        <v>58</v>
      </c>
      <c r="D7" s="7"/>
    </row>
    <row r="8" spans="2:4" ht="15" customHeight="1" x14ac:dyDescent="0.35">
      <c r="B8" s="30"/>
      <c r="C8" s="29" t="s">
        <v>59</v>
      </c>
      <c r="D8" s="7"/>
    </row>
    <row r="9" spans="2:4" ht="15" customHeight="1" x14ac:dyDescent="0.35">
      <c r="B9" s="30"/>
      <c r="C9" s="29" t="s">
        <v>60</v>
      </c>
      <c r="D9" s="7"/>
    </row>
    <row r="10" spans="2:4" ht="15" customHeight="1" x14ac:dyDescent="0.35">
      <c r="B10" s="30"/>
      <c r="C10" s="29" t="s">
        <v>61</v>
      </c>
      <c r="D10" s="7"/>
    </row>
    <row r="11" spans="2:4" ht="15" customHeight="1" x14ac:dyDescent="0.35">
      <c r="B11" s="30"/>
      <c r="C11" s="29" t="s">
        <v>62</v>
      </c>
      <c r="D11" s="7"/>
    </row>
    <row r="12" spans="2:4" ht="30" customHeight="1" x14ac:dyDescent="0.35">
      <c r="B12" s="30"/>
      <c r="C12" s="31" t="s">
        <v>63</v>
      </c>
      <c r="D12" s="7"/>
    </row>
    <row r="14" spans="2:4" ht="30" customHeight="1" x14ac:dyDescent="0.35">
      <c r="B14" s="27"/>
      <c r="C14" s="6" t="s">
        <v>64</v>
      </c>
      <c r="D14" s="6"/>
    </row>
    <row r="15" spans="2:4" ht="15" customHeight="1" x14ac:dyDescent="0.35">
      <c r="B15" s="28"/>
      <c r="C15" s="29" t="s">
        <v>65</v>
      </c>
      <c r="D15" s="7"/>
    </row>
    <row r="16" spans="2:4" ht="15" customHeight="1" x14ac:dyDescent="0.35">
      <c r="B16" s="30"/>
      <c r="C16" s="29" t="s">
        <v>66</v>
      </c>
      <c r="D16" s="7"/>
    </row>
    <row r="17" spans="2:4" ht="15" customHeight="1" x14ac:dyDescent="0.35">
      <c r="B17" s="30"/>
      <c r="C17" s="29" t="s">
        <v>59</v>
      </c>
      <c r="D17" s="7"/>
    </row>
    <row r="18" spans="2:4" ht="15" customHeight="1" x14ac:dyDescent="0.35">
      <c r="B18" s="30"/>
      <c r="C18" s="29" t="s">
        <v>67</v>
      </c>
      <c r="D18" s="7"/>
    </row>
    <row r="20" spans="2:4" ht="30" customHeight="1" x14ac:dyDescent="0.35">
      <c r="B20" s="27"/>
      <c r="C20" s="6" t="s">
        <v>68</v>
      </c>
      <c r="D20" s="6"/>
    </row>
    <row r="21" spans="2:4" ht="30" customHeight="1" x14ac:dyDescent="0.35">
      <c r="B21" s="30"/>
      <c r="C21" s="29" t="s">
        <v>69</v>
      </c>
      <c r="D21" s="7"/>
    </row>
    <row r="22" spans="2:4" ht="15" customHeight="1" x14ac:dyDescent="0.35">
      <c r="B22" s="30"/>
      <c r="C22" s="29" t="s">
        <v>70</v>
      </c>
      <c r="D22" s="7"/>
    </row>
    <row r="23" spans="2:4" ht="30" customHeight="1" x14ac:dyDescent="0.35">
      <c r="B23" s="30"/>
      <c r="C23" s="29" t="s">
        <v>71</v>
      </c>
      <c r="D23" s="7"/>
    </row>
    <row r="24" spans="2:4" ht="15" customHeight="1" x14ac:dyDescent="0.35">
      <c r="B24" s="30"/>
      <c r="C24" s="29" t="s">
        <v>72</v>
      </c>
      <c r="D24" s="7"/>
    </row>
    <row r="25" spans="2:4" ht="60" customHeight="1" x14ac:dyDescent="0.35">
      <c r="B25" s="30"/>
      <c r="C25" s="29" t="s">
        <v>73</v>
      </c>
      <c r="D25" s="7"/>
    </row>
    <row r="26" spans="2:4" ht="30" customHeight="1" x14ac:dyDescent="0.35">
      <c r="B26" s="30"/>
      <c r="C26" s="29" t="s">
        <v>74</v>
      </c>
      <c r="D26" s="7"/>
    </row>
    <row r="27" spans="2:4" ht="45" customHeight="1" x14ac:dyDescent="0.35">
      <c r="B27" s="30"/>
      <c r="C27" s="29" t="s">
        <v>75</v>
      </c>
      <c r="D27" s="7"/>
    </row>
    <row r="28" spans="2:4" ht="15" customHeight="1" x14ac:dyDescent="0.35">
      <c r="B28" s="30"/>
      <c r="C28" s="29" t="s">
        <v>76</v>
      </c>
      <c r="D28" s="7"/>
    </row>
    <row r="29" spans="2:4" ht="45" customHeight="1" x14ac:dyDescent="0.35">
      <c r="B29" s="30"/>
      <c r="C29" s="29" t="s">
        <v>77</v>
      </c>
      <c r="D29" s="7"/>
    </row>
    <row r="30" spans="2:4" ht="30" customHeight="1" x14ac:dyDescent="0.35">
      <c r="B30" s="30"/>
      <c r="C30" s="29" t="s">
        <v>78</v>
      </c>
      <c r="D30" s="7"/>
    </row>
    <row r="31" spans="2:4" ht="45" customHeight="1" x14ac:dyDescent="0.35">
      <c r="B31" s="30"/>
      <c r="C31" s="29" t="s">
        <v>79</v>
      </c>
      <c r="D31" s="7"/>
    </row>
    <row r="32" spans="2:4" ht="30" customHeight="1" x14ac:dyDescent="0.35">
      <c r="B32" s="30"/>
      <c r="C32" s="29" t="s">
        <v>80</v>
      </c>
      <c r="D32" s="7"/>
    </row>
  </sheetData>
  <pageMargins left="0.7" right="0.7" top="0.78740157499999996" bottom="0.78740157499999996" header="0.3" footer="0.3"/>
  <pageSetup paperSize="9" scale="82" orientation="portrait" r:id="rId1"/>
  <headerFooter>
    <oddHeader>&amp;R&amp;"Aptos"&amp;10&amp;K000000 Interní / Internal&amp;1#_x000D_</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3D3ED-69CA-4AE2-9551-7464A9F9A023}">
  <sheetPr codeName="List18">
    <tabColor theme="0"/>
  </sheetPr>
  <dimension ref="B2:D19"/>
  <sheetViews>
    <sheetView zoomScaleNormal="100" workbookViewId="0"/>
  </sheetViews>
  <sheetFormatPr defaultColWidth="10.81640625" defaultRowHeight="11.5" x14ac:dyDescent="0.35"/>
  <cols>
    <col min="1" max="2" width="1.81640625" style="1" customWidth="1"/>
    <col min="3" max="3" width="98.81640625" style="1" customWidth="1"/>
    <col min="4" max="4" width="1.81640625" style="1" customWidth="1"/>
    <col min="5" max="16384" width="10.81640625" style="1"/>
  </cols>
  <sheetData>
    <row r="2" spans="2:4" ht="20.25" customHeight="1" x14ac:dyDescent="0.35">
      <c r="D2" s="2" t="s">
        <v>5</v>
      </c>
    </row>
    <row r="3" spans="2:4" ht="20.25" customHeight="1" x14ac:dyDescent="0.35">
      <c r="D3" s="2" t="s">
        <v>0</v>
      </c>
    </row>
    <row r="5" spans="2:4" ht="30" customHeight="1" x14ac:dyDescent="0.35">
      <c r="B5" s="27"/>
      <c r="C5" s="6" t="s">
        <v>81</v>
      </c>
      <c r="D5" s="6"/>
    </row>
    <row r="6" spans="2:4" ht="15" customHeight="1" x14ac:dyDescent="0.35">
      <c r="B6" s="28"/>
      <c r="C6" s="29" t="s">
        <v>82</v>
      </c>
      <c r="D6" s="7"/>
    </row>
    <row r="7" spans="2:4" ht="15" customHeight="1" x14ac:dyDescent="0.35">
      <c r="B7" s="30"/>
      <c r="C7" s="29" t="s">
        <v>83</v>
      </c>
      <c r="D7" s="7"/>
    </row>
    <row r="8" spans="2:4" ht="15" customHeight="1" x14ac:dyDescent="0.35">
      <c r="B8" s="30"/>
      <c r="C8" s="32" t="s">
        <v>84</v>
      </c>
      <c r="D8" s="7"/>
    </row>
    <row r="9" spans="2:4" ht="15" customHeight="1" x14ac:dyDescent="0.35">
      <c r="B9" s="30"/>
      <c r="C9" s="29" t="s">
        <v>85</v>
      </c>
      <c r="D9" s="7"/>
    </row>
    <row r="10" spans="2:4" ht="15" customHeight="1" x14ac:dyDescent="0.35">
      <c r="B10" s="30"/>
      <c r="C10" s="29" t="s">
        <v>86</v>
      </c>
      <c r="D10" s="7"/>
    </row>
    <row r="11" spans="2:4" ht="15" customHeight="1" x14ac:dyDescent="0.35">
      <c r="B11" s="30"/>
      <c r="C11" s="33">
        <v>46248</v>
      </c>
      <c r="D11" s="7"/>
    </row>
    <row r="19" spans="3:3" ht="12" x14ac:dyDescent="0.35">
      <c r="C19" s="34"/>
    </row>
  </sheetData>
  <pageMargins left="0.7" right="0.7" top="0.78740157499999996" bottom="0.78740157499999996" header="0.3" footer="0.3"/>
  <pageSetup paperSize="9" scale="84" orientation="portrait" r:id="rId1"/>
  <headerFooter>
    <oddHeader>&amp;R&amp;"Aptos"&amp;10&amp;K000000 Interní / Internal&amp;1#_x000D_</oddHeader>
  </headerFooter>
  <ignoredErrors>
    <ignoredError sqref="C8" numberStoredAsText="1"/>
  </ignoredErrors>
  <drawing r:id="rId2"/>
</worksheet>
</file>

<file path=docMetadata/LabelInfo.xml><?xml version="1.0" encoding="utf-8"?>
<clbl:labelList xmlns:clbl="http://schemas.microsoft.com/office/2020/mipLabelMetadata">
  <clbl:label id="{67b881e3-5c8e-4d68-9680-5f17c0d06d2c}" enabled="1" method="Standard" siteId="{82143e86-a286-48f0-886f-106f18e192d9}"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4</vt:i4>
      </vt:variant>
    </vt:vector>
  </HeadingPairs>
  <TitlesOfParts>
    <vt:vector size="4" baseType="lpstr">
      <vt:lpstr>PŘEDPIS-2026-Q2</vt:lpstr>
      <vt:lpstr>ZKRATKY</vt:lpstr>
      <vt:lpstr>METODIKA</vt:lpstr>
      <vt:lpstr>KONTAKTY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Čtvrtletní statistické údaje členů ČAP 2026-Q2</dc:title>
  <dc:subject>Čtvrtletní statistické údaje členů ČAP 2026-Q2</dc:subject>
  <dc:creator>ČAP</dc:creator>
  <cp:keywords>ČAP;statistiky;čtvrtletní;2026;Q2</cp:keywords>
  <cp:lastModifiedBy>Pavlík Tomáš</cp:lastModifiedBy>
  <dcterms:created xsi:type="dcterms:W3CDTF">2026-08-14T11:30:41Z</dcterms:created>
  <dcterms:modified xsi:type="dcterms:W3CDTF">2026-09-17T09:29:09Z</dcterms:modified>
</cp:coreProperties>
</file>