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Y:\ČAP\statistiky\QRT\2024\vystup\Q\"/>
    </mc:Choice>
  </mc:AlternateContent>
  <xr:revisionPtr revIDLastSave="0" documentId="13_ncr:1_{EC01716A-387D-4A47-8AA4-5049B11134D3}" xr6:coauthVersionLast="36" xr6:coauthVersionMax="36" xr10:uidLastSave="{00000000-0000-0000-0000-000000000000}"/>
  <bookViews>
    <workbookView xWindow="0" yWindow="0" windowWidth="45033" windowHeight="14897" xr2:uid="{A0F8AF38-BE7F-4590-92E6-07C6D8AABAA0}"/>
  </bookViews>
  <sheets>
    <sheet name="PŘEDPIS-2024-Q2" sheetId="18" r:id="rId1"/>
    <sheet name="ZKRATKY" sheetId="15" r:id="rId2"/>
    <sheet name="METODIKA" sheetId="16" r:id="rId3"/>
    <sheet name="KONTAKTY" sheetId="1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T29" i="18" l="1"/>
  <c r="CS29" i="18"/>
  <c r="CR29" i="18"/>
  <c r="CU29" i="18" s="1"/>
  <c r="CO29" i="18"/>
  <c r="CI29" i="18"/>
  <c r="CK29" i="18"/>
  <c r="CB29" i="18"/>
  <c r="BZ29" i="18"/>
  <c r="CA29" i="18"/>
  <c r="BN29" i="18"/>
  <c r="BS29" i="18"/>
  <c r="BH29" i="18"/>
  <c r="BK29" i="18" s="1"/>
  <c r="BE29" i="18"/>
  <c r="BJ29" i="18"/>
  <c r="BI29" i="18"/>
  <c r="BB29" i="18"/>
  <c r="AY29" i="18"/>
  <c r="AV29" i="18"/>
  <c r="AS29" i="18"/>
  <c r="AM29" i="18"/>
  <c r="AO29" i="18"/>
  <c r="AF29" i="18"/>
  <c r="AD29" i="18"/>
  <c r="AE29" i="18"/>
  <c r="X29" i="18"/>
  <c r="U29" i="18"/>
  <c r="R29" i="18"/>
  <c r="O29" i="18"/>
  <c r="L29" i="18"/>
  <c r="I29" i="18"/>
  <c r="CU28" i="18"/>
  <c r="CT28" i="18"/>
  <c r="CS28" i="18"/>
  <c r="CR28" i="18"/>
  <c r="CO28" i="18"/>
  <c r="CI28" i="18"/>
  <c r="CK28" i="18"/>
  <c r="CB28" i="18"/>
  <c r="CA28" i="18"/>
  <c r="BZ28" i="18"/>
  <c r="BW28" i="18"/>
  <c r="CC28" i="18" s="1"/>
  <c r="BN28" i="18"/>
  <c r="BS28" i="18"/>
  <c r="BI28" i="18"/>
  <c r="BH28" i="18"/>
  <c r="BJ28" i="18"/>
  <c r="D28" i="18"/>
  <c r="BB28" i="18"/>
  <c r="AY28" i="18"/>
  <c r="AV28" i="18"/>
  <c r="AS28" i="18"/>
  <c r="AM28" i="18"/>
  <c r="AO28" i="18"/>
  <c r="AF28" i="18"/>
  <c r="AE28" i="18"/>
  <c r="AD28" i="18"/>
  <c r="AA28" i="18"/>
  <c r="AG28" i="18" s="1"/>
  <c r="X28" i="18"/>
  <c r="U28" i="18"/>
  <c r="R28" i="18"/>
  <c r="O28" i="18"/>
  <c r="L28" i="18"/>
  <c r="I28" i="18"/>
  <c r="CT27" i="18"/>
  <c r="CS27" i="18"/>
  <c r="CR27" i="18"/>
  <c r="CO27" i="18"/>
  <c r="CU27" i="18" s="1"/>
  <c r="CI27" i="18"/>
  <c r="CK27" i="18"/>
  <c r="CB27" i="18"/>
  <c r="CA27" i="18"/>
  <c r="BZ27" i="18"/>
  <c r="BW27" i="18"/>
  <c r="BN27" i="18"/>
  <c r="BS27" i="18"/>
  <c r="BH27" i="18"/>
  <c r="BJ27" i="18"/>
  <c r="BI27" i="18"/>
  <c r="BE27" i="18"/>
  <c r="BK27" i="18" s="1"/>
  <c r="D27" i="18"/>
  <c r="BB27" i="18"/>
  <c r="AY27" i="18"/>
  <c r="AV27" i="18"/>
  <c r="AS27" i="18"/>
  <c r="AM27" i="18"/>
  <c r="AO27" i="18"/>
  <c r="AF27" i="18"/>
  <c r="AE27" i="18"/>
  <c r="AD27" i="18"/>
  <c r="AA27" i="18"/>
  <c r="X27" i="18"/>
  <c r="U27" i="18"/>
  <c r="R27" i="18"/>
  <c r="O27" i="18"/>
  <c r="L27" i="18"/>
  <c r="I27" i="18"/>
  <c r="CT26" i="18"/>
  <c r="CS26" i="18"/>
  <c r="CR26" i="18"/>
  <c r="CO26" i="18"/>
  <c r="CU26" i="18" s="1"/>
  <c r="CI26" i="18"/>
  <c r="CK26" i="18"/>
  <c r="CB26" i="18"/>
  <c r="CA26" i="18"/>
  <c r="BZ26" i="18"/>
  <c r="CC26" i="18" s="1"/>
  <c r="BW26" i="18"/>
  <c r="BN26" i="18"/>
  <c r="BS26" i="18"/>
  <c r="BJ26" i="18"/>
  <c r="BI26" i="18"/>
  <c r="BE26" i="18"/>
  <c r="D26" i="18"/>
  <c r="BB26" i="18"/>
  <c r="AY26" i="18"/>
  <c r="AV26" i="18"/>
  <c r="AS26" i="18"/>
  <c r="AM26" i="18"/>
  <c r="AO26" i="18"/>
  <c r="AF26" i="18"/>
  <c r="AE26" i="18"/>
  <c r="AD26" i="18"/>
  <c r="AA26" i="18"/>
  <c r="X26" i="18"/>
  <c r="U26" i="18"/>
  <c r="R26" i="18"/>
  <c r="O26" i="18"/>
  <c r="L26" i="18"/>
  <c r="I26" i="18"/>
  <c r="CT25" i="18"/>
  <c r="CS25" i="18"/>
  <c r="CR25" i="18"/>
  <c r="CO25" i="18"/>
  <c r="CU25" i="18" s="1"/>
  <c r="CI25" i="18"/>
  <c r="CK25" i="18"/>
  <c r="CB25" i="18"/>
  <c r="CA25" i="18"/>
  <c r="BZ25" i="18"/>
  <c r="CC25" i="18" s="1"/>
  <c r="BW25" i="18"/>
  <c r="BN25" i="18"/>
  <c r="BS25" i="18"/>
  <c r="BJ25" i="18"/>
  <c r="BI25" i="18"/>
  <c r="BE25" i="18"/>
  <c r="BB25" i="18"/>
  <c r="AY25" i="18"/>
  <c r="AV25" i="18"/>
  <c r="AS25" i="18"/>
  <c r="AJ25" i="18"/>
  <c r="AF25" i="18"/>
  <c r="AE25" i="18"/>
  <c r="AA25" i="18"/>
  <c r="X25" i="18"/>
  <c r="U25" i="18"/>
  <c r="R25" i="18"/>
  <c r="O25" i="18"/>
  <c r="L25" i="18"/>
  <c r="I25" i="18"/>
  <c r="D25" i="18"/>
  <c r="CT24" i="18"/>
  <c r="CS24" i="18"/>
  <c r="CR24" i="18"/>
  <c r="CO24" i="18"/>
  <c r="CU24" i="18" s="1"/>
  <c r="CF24" i="18"/>
  <c r="CB24" i="18"/>
  <c r="CA24" i="18"/>
  <c r="BW24" i="18"/>
  <c r="BS24" i="18"/>
  <c r="BN24" i="18"/>
  <c r="BJ24" i="18"/>
  <c r="BI24" i="18"/>
  <c r="BE24" i="18"/>
  <c r="BB24" i="18"/>
  <c r="AY24" i="18"/>
  <c r="AV24" i="18"/>
  <c r="AS24" i="18"/>
  <c r="AF24" i="18"/>
  <c r="AE24" i="18"/>
  <c r="AA24" i="18"/>
  <c r="X24" i="18"/>
  <c r="U24" i="18"/>
  <c r="R24" i="18"/>
  <c r="O24" i="18"/>
  <c r="L24" i="18"/>
  <c r="I24" i="18"/>
  <c r="D24" i="18"/>
  <c r="E24" i="18"/>
  <c r="F24" i="18" s="1"/>
  <c r="CU23" i="18"/>
  <c r="CT23" i="18"/>
  <c r="CS23" i="18"/>
  <c r="CR23" i="18"/>
  <c r="CO23" i="18"/>
  <c r="CK23" i="18"/>
  <c r="CF23" i="18"/>
  <c r="CB23" i="18"/>
  <c r="CA23" i="18"/>
  <c r="BW23" i="18"/>
  <c r="BS23" i="18"/>
  <c r="BN23" i="18"/>
  <c r="BJ23" i="18"/>
  <c r="BI23" i="18"/>
  <c r="BE23" i="18"/>
  <c r="BB23" i="18"/>
  <c r="AY23" i="18"/>
  <c r="AV23" i="18"/>
  <c r="AS23" i="18"/>
  <c r="AJ23" i="18"/>
  <c r="AF23" i="18"/>
  <c r="AE23" i="18"/>
  <c r="AA23" i="18"/>
  <c r="X23" i="18"/>
  <c r="R23" i="18"/>
  <c r="O23" i="18"/>
  <c r="L23" i="18"/>
  <c r="I23" i="18"/>
  <c r="E23" i="18"/>
  <c r="D23" i="18"/>
  <c r="CT22" i="18"/>
  <c r="CS22" i="18"/>
  <c r="CR22" i="18"/>
  <c r="CO22" i="18"/>
  <c r="CU22" i="18" s="1"/>
  <c r="CF22" i="18"/>
  <c r="CB22" i="18"/>
  <c r="CA22" i="18"/>
  <c r="BW22" i="18"/>
  <c r="BS22" i="18"/>
  <c r="BN22" i="18"/>
  <c r="BJ22" i="18"/>
  <c r="BI22" i="18"/>
  <c r="BE22" i="18"/>
  <c r="BB22" i="18"/>
  <c r="AY22" i="18"/>
  <c r="AV22" i="18"/>
  <c r="AS22" i="18"/>
  <c r="AN22" i="18"/>
  <c r="AF22" i="18"/>
  <c r="AD22" i="18"/>
  <c r="AG22" i="18" s="1"/>
  <c r="AE22" i="18"/>
  <c r="AA22" i="18"/>
  <c r="X22" i="18"/>
  <c r="R22" i="18"/>
  <c r="O22" i="18"/>
  <c r="L22" i="18"/>
  <c r="I22" i="18"/>
  <c r="E22" i="18"/>
  <c r="F22" i="18" s="1"/>
  <c r="D22" i="18"/>
  <c r="CT21" i="18"/>
  <c r="CS21" i="18"/>
  <c r="CR21" i="18"/>
  <c r="CO21" i="18"/>
  <c r="CU21" i="18" s="1"/>
  <c r="CJ21" i="18"/>
  <c r="CB21" i="18"/>
  <c r="CA21" i="18"/>
  <c r="BW21" i="18"/>
  <c r="BS21" i="18"/>
  <c r="BN21" i="18"/>
  <c r="BJ21" i="18"/>
  <c r="BI21" i="18"/>
  <c r="BE21" i="18"/>
  <c r="BB21" i="18"/>
  <c r="AY21" i="18"/>
  <c r="AV21" i="18"/>
  <c r="AS21" i="18"/>
  <c r="AJ21" i="18"/>
  <c r="AF21" i="18"/>
  <c r="AE21" i="18"/>
  <c r="AA21" i="18"/>
  <c r="X21" i="18"/>
  <c r="U21" i="18"/>
  <c r="R21" i="18"/>
  <c r="O21" i="18"/>
  <c r="L21" i="18"/>
  <c r="I21" i="18"/>
  <c r="E21" i="18"/>
  <c r="F21" i="18" s="1"/>
  <c r="D21" i="18"/>
  <c r="CT20" i="18"/>
  <c r="CS20" i="18"/>
  <c r="CR20" i="18"/>
  <c r="CO20" i="18"/>
  <c r="CU20" i="18" s="1"/>
  <c r="CJ20" i="18"/>
  <c r="CB20" i="18"/>
  <c r="CA20" i="18"/>
  <c r="BW20" i="18"/>
  <c r="BS20" i="18"/>
  <c r="BN20" i="18"/>
  <c r="BJ20" i="18"/>
  <c r="BI20" i="18"/>
  <c r="BE20" i="18"/>
  <c r="BB20" i="18"/>
  <c r="AY20" i="18"/>
  <c r="AV20" i="18"/>
  <c r="AS20" i="18"/>
  <c r="AJ20" i="18"/>
  <c r="AF20" i="18"/>
  <c r="AE20" i="18"/>
  <c r="AA20" i="18"/>
  <c r="X20" i="18"/>
  <c r="R20" i="18"/>
  <c r="O20" i="18"/>
  <c r="L20" i="18"/>
  <c r="I20" i="18"/>
  <c r="F20" i="18"/>
  <c r="E20" i="18"/>
  <c r="D20" i="18"/>
  <c r="CU19" i="18"/>
  <c r="CT19" i="18"/>
  <c r="CS19" i="18"/>
  <c r="CR19" i="18"/>
  <c r="CO19" i="18"/>
  <c r="CJ19" i="18"/>
  <c r="CB19" i="18"/>
  <c r="CA19" i="18"/>
  <c r="BW19" i="18"/>
  <c r="BS19" i="18"/>
  <c r="BN19" i="18"/>
  <c r="BJ19" i="18"/>
  <c r="BI19" i="18"/>
  <c r="BE19" i="18"/>
  <c r="BB19" i="18"/>
  <c r="AY19" i="18"/>
  <c r="AV19" i="18"/>
  <c r="AS19" i="18"/>
  <c r="AJ19" i="18"/>
  <c r="AF19" i="18"/>
  <c r="AE19" i="18"/>
  <c r="AA19" i="18"/>
  <c r="X19" i="18"/>
  <c r="U19" i="18"/>
  <c r="R19" i="18"/>
  <c r="O19" i="18"/>
  <c r="L19" i="18"/>
  <c r="I19" i="18"/>
  <c r="F19" i="18"/>
  <c r="E19" i="18"/>
  <c r="D19" i="18"/>
  <c r="CU18" i="18"/>
  <c r="CT18" i="18"/>
  <c r="CS18" i="18"/>
  <c r="CR18" i="18"/>
  <c r="CO18" i="18"/>
  <c r="CK18" i="18"/>
  <c r="CJ18" i="18"/>
  <c r="CF18" i="18"/>
  <c r="CB18" i="18"/>
  <c r="CA18" i="18"/>
  <c r="BW18" i="18"/>
  <c r="BS18" i="18"/>
  <c r="BN18" i="18"/>
  <c r="BJ18" i="18"/>
  <c r="BI18" i="18"/>
  <c r="BE18" i="18"/>
  <c r="BB18" i="18"/>
  <c r="AY18" i="18"/>
  <c r="AV18" i="18"/>
  <c r="AS18" i="18"/>
  <c r="AF18" i="18"/>
  <c r="AE18" i="18"/>
  <c r="AA18" i="18"/>
  <c r="X18" i="18"/>
  <c r="U18" i="18"/>
  <c r="R18" i="18"/>
  <c r="O18" i="18"/>
  <c r="L18" i="18"/>
  <c r="I18" i="18"/>
  <c r="F18" i="18"/>
  <c r="E18" i="18"/>
  <c r="D18" i="18"/>
  <c r="CU17" i="18"/>
  <c r="CT17" i="18"/>
  <c r="CS17" i="18"/>
  <c r="CR17" i="18"/>
  <c r="CO17" i="18"/>
  <c r="CK17" i="18"/>
  <c r="CF17" i="18"/>
  <c r="CB17" i="18"/>
  <c r="CA17" i="18"/>
  <c r="BW17" i="18"/>
  <c r="BS17" i="18"/>
  <c r="BN17" i="18"/>
  <c r="BJ17" i="18"/>
  <c r="BI17" i="18"/>
  <c r="BE17" i="18"/>
  <c r="BB17" i="18"/>
  <c r="AY17" i="18"/>
  <c r="AV17" i="18"/>
  <c r="AS17" i="18"/>
  <c r="AN17" i="18"/>
  <c r="AF17" i="18"/>
  <c r="AE17" i="18"/>
  <c r="AA17" i="18"/>
  <c r="X17" i="18"/>
  <c r="R17" i="18"/>
  <c r="O17" i="18"/>
  <c r="L17" i="18"/>
  <c r="I17" i="18"/>
  <c r="F17" i="18"/>
  <c r="E17" i="18"/>
  <c r="D17" i="18"/>
  <c r="CU16" i="18"/>
  <c r="CT16" i="18"/>
  <c r="CS16" i="18"/>
  <c r="CR16" i="18"/>
  <c r="CO16" i="18"/>
  <c r="CJ16" i="18"/>
  <c r="CB16" i="18"/>
  <c r="CA16" i="18"/>
  <c r="BW16" i="18"/>
  <c r="BS16" i="18"/>
  <c r="BN16" i="18"/>
  <c r="BJ16" i="18"/>
  <c r="BI16" i="18"/>
  <c r="BE16" i="18"/>
  <c r="BB16" i="18"/>
  <c r="AY16" i="18"/>
  <c r="AV16" i="18"/>
  <c r="AS16" i="18"/>
  <c r="AN16" i="18"/>
  <c r="AF16" i="18"/>
  <c r="AE16" i="18"/>
  <c r="AA16" i="18"/>
  <c r="X16" i="18"/>
  <c r="R16" i="18"/>
  <c r="O16" i="18"/>
  <c r="L16" i="18"/>
  <c r="I16" i="18"/>
  <c r="F16" i="18"/>
  <c r="E16" i="18"/>
  <c r="D16" i="18"/>
  <c r="CU15" i="18"/>
  <c r="CT15" i="18"/>
  <c r="CS15" i="18"/>
  <c r="CR15" i="18"/>
  <c r="CO15" i="18"/>
  <c r="CJ15" i="18"/>
  <c r="CK15" i="18"/>
  <c r="CB15" i="18"/>
  <c r="CA15" i="18"/>
  <c r="BW15" i="18"/>
  <c r="BS15" i="18"/>
  <c r="BN15" i="18"/>
  <c r="BJ15" i="18"/>
  <c r="BI15" i="18"/>
  <c r="BE15" i="18"/>
  <c r="BB15" i="18"/>
  <c r="AY15" i="18"/>
  <c r="AV15" i="18"/>
  <c r="AS15" i="18"/>
  <c r="AO15" i="18"/>
  <c r="AF15" i="18"/>
  <c r="AE15" i="18"/>
  <c r="AA15" i="18"/>
  <c r="X15" i="18"/>
  <c r="U15" i="18"/>
  <c r="R15" i="18"/>
  <c r="O15" i="18"/>
  <c r="L15" i="18"/>
  <c r="I15" i="18"/>
  <c r="D15" i="18"/>
  <c r="CU14" i="18"/>
  <c r="CT14" i="18"/>
  <c r="CS14" i="18"/>
  <c r="CR14" i="18"/>
  <c r="CO14" i="18"/>
  <c r="CK14" i="18"/>
  <c r="CB14" i="18"/>
  <c r="CA14" i="18"/>
  <c r="BW14" i="18"/>
  <c r="BS14" i="18"/>
  <c r="BN14" i="18"/>
  <c r="BJ14" i="18"/>
  <c r="BI14" i="18"/>
  <c r="BE14" i="18"/>
  <c r="BB14" i="18"/>
  <c r="AY14" i="18"/>
  <c r="AV14" i="18"/>
  <c r="AS14" i="18"/>
  <c r="AO14" i="18"/>
  <c r="AN14" i="18"/>
  <c r="AJ14" i="18"/>
  <c r="AF14" i="18"/>
  <c r="AA14" i="18"/>
  <c r="X14" i="18"/>
  <c r="U14" i="18"/>
  <c r="R14" i="18"/>
  <c r="O14" i="18"/>
  <c r="L14" i="18"/>
  <c r="I14" i="18"/>
  <c r="D14" i="18"/>
  <c r="CU13" i="18"/>
  <c r="CT13" i="18"/>
  <c r="CS13" i="18"/>
  <c r="CR13" i="18"/>
  <c r="CO13" i="18"/>
  <c r="CK13" i="18"/>
  <c r="CB13" i="18"/>
  <c r="BW13" i="18"/>
  <c r="BS13" i="18"/>
  <c r="BN13" i="18"/>
  <c r="BJ13" i="18"/>
  <c r="BI13" i="18"/>
  <c r="BE13" i="18"/>
  <c r="BB13" i="18"/>
  <c r="AY13" i="18"/>
  <c r="AV13" i="18"/>
  <c r="AS13" i="18"/>
  <c r="AO13" i="18"/>
  <c r="AF13" i="18"/>
  <c r="AA13" i="18"/>
  <c r="X13" i="18"/>
  <c r="U13" i="18"/>
  <c r="R13" i="18"/>
  <c r="O13" i="18"/>
  <c r="L13" i="18"/>
  <c r="I13" i="18"/>
  <c r="D13" i="18"/>
  <c r="CU12" i="18"/>
  <c r="CT12" i="18"/>
  <c r="CS12" i="18"/>
  <c r="CR12" i="18"/>
  <c r="CO12" i="18"/>
  <c r="CK12" i="18"/>
  <c r="CB12" i="18"/>
  <c r="BW12" i="18"/>
  <c r="BS12" i="18"/>
  <c r="BN12" i="18"/>
  <c r="BJ12" i="18"/>
  <c r="BI12" i="18"/>
  <c r="BE12" i="18"/>
  <c r="BB12" i="18"/>
  <c r="AY12" i="18"/>
  <c r="AV12" i="18"/>
  <c r="AS12" i="18"/>
  <c r="AO12" i="18"/>
  <c r="AJ12" i="18"/>
  <c r="AF12" i="18"/>
  <c r="AA12" i="18"/>
  <c r="X12" i="18"/>
  <c r="U12" i="18"/>
  <c r="R12" i="18"/>
  <c r="O12" i="18"/>
  <c r="L12" i="18"/>
  <c r="I12" i="18"/>
  <c r="D12" i="18"/>
  <c r="F12" i="18" s="1"/>
  <c r="E12" i="18"/>
  <c r="CU11" i="18"/>
  <c r="CT11" i="18"/>
  <c r="CS11" i="18"/>
  <c r="CR11" i="18"/>
  <c r="CO11" i="18"/>
  <c r="CK11" i="18"/>
  <c r="CJ11" i="18"/>
  <c r="BS11" i="18"/>
  <c r="BQ11" i="18"/>
  <c r="BT11" i="18" s="1"/>
  <c r="BN11" i="18"/>
  <c r="BI11" i="18"/>
  <c r="BJ11" i="18"/>
  <c r="BH11" i="18"/>
  <c r="BE11" i="18"/>
  <c r="BB11" i="18"/>
  <c r="AY11" i="18"/>
  <c r="AV11" i="18"/>
  <c r="AS11" i="18"/>
  <c r="AO11" i="18"/>
  <c r="AF11" i="18"/>
  <c r="U11" i="18"/>
  <c r="R11" i="18"/>
  <c r="O11" i="18"/>
  <c r="L11" i="18"/>
  <c r="I11" i="18"/>
  <c r="D11" i="18"/>
  <c r="E11" i="18"/>
  <c r="F11" i="18" s="1"/>
  <c r="CT10" i="18"/>
  <c r="CS10" i="18"/>
  <c r="CR10" i="18"/>
  <c r="CU10" i="18" s="1"/>
  <c r="CO10" i="18"/>
  <c r="CI10" i="18"/>
  <c r="CL10" i="18" s="1"/>
  <c r="CK10" i="18"/>
  <c r="CF10" i="18"/>
  <c r="CB10" i="18"/>
  <c r="BW10" i="18"/>
  <c r="BS10" i="18"/>
  <c r="BQ10" i="18"/>
  <c r="BH10" i="18"/>
  <c r="BK10" i="18" s="1"/>
  <c r="BJ10" i="18"/>
  <c r="BI10" i="18"/>
  <c r="BE10" i="18"/>
  <c r="BB10" i="18"/>
  <c r="AY10" i="18"/>
  <c r="AV10" i="18"/>
  <c r="AS10" i="18"/>
  <c r="AO10" i="18"/>
  <c r="AJ10" i="18"/>
  <c r="AF10" i="18"/>
  <c r="AA10" i="18"/>
  <c r="U10" i="18"/>
  <c r="L10" i="18"/>
  <c r="I10" i="18"/>
  <c r="E10" i="18"/>
  <c r="D10" i="18"/>
  <c r="CS9" i="18"/>
  <c r="CR9" i="18"/>
  <c r="CU9" i="18" s="1"/>
  <c r="CO9" i="18"/>
  <c r="CT9" i="18"/>
  <c r="CJ9" i="18"/>
  <c r="CF9" i="18"/>
  <c r="CB9" i="18"/>
  <c r="CA9" i="18"/>
  <c r="BW9" i="18"/>
  <c r="BR9" i="18"/>
  <c r="BN9" i="18"/>
  <c r="BH9" i="18"/>
  <c r="BJ9" i="18"/>
  <c r="BI9" i="18"/>
  <c r="BE9" i="18"/>
  <c r="BB9" i="18"/>
  <c r="AY9" i="18"/>
  <c r="AV9" i="18"/>
  <c r="AS9" i="18"/>
  <c r="AE9" i="18"/>
  <c r="AD9" i="18"/>
  <c r="AA9" i="18"/>
  <c r="AG9" i="18" s="1"/>
  <c r="AF9" i="18"/>
  <c r="X9" i="18"/>
  <c r="R9" i="18"/>
  <c r="O9" i="18"/>
  <c r="L9" i="18"/>
  <c r="D9" i="18"/>
  <c r="CQ30" i="18"/>
  <c r="CP30" i="18"/>
  <c r="CG30" i="18"/>
  <c r="CB8" i="18"/>
  <c r="CA8" i="18"/>
  <c r="BV30" i="18"/>
  <c r="BD30" i="18"/>
  <c r="AZ30" i="18"/>
  <c r="AW30" i="18"/>
  <c r="AV8" i="18"/>
  <c r="AU30" i="18"/>
  <c r="AV30" i="18" s="1"/>
  <c r="AT30" i="18"/>
  <c r="AN8" i="18"/>
  <c r="AK30" i="18"/>
  <c r="AH30" i="18"/>
  <c r="AF8" i="18"/>
  <c r="AE8" i="18"/>
  <c r="AC30" i="18"/>
  <c r="AA8" i="18"/>
  <c r="X8" i="18"/>
  <c r="W30" i="18"/>
  <c r="U8" i="18"/>
  <c r="T30" i="18"/>
  <c r="P30" i="18"/>
  <c r="O8" i="18"/>
  <c r="N30" i="18"/>
  <c r="J30" i="18"/>
  <c r="E8" i="18"/>
  <c r="D8" i="18"/>
  <c r="CP6" i="18"/>
  <c r="CM6" i="18"/>
  <c r="CG6" i="18"/>
  <c r="CD6" i="18"/>
  <c r="BX6" i="18"/>
  <c r="BU6" i="18"/>
  <c r="BO6" i="18"/>
  <c r="BL6" i="18"/>
  <c r="BF6" i="18"/>
  <c r="BC6" i="18"/>
  <c r="BA6" i="18"/>
  <c r="AZ6" i="18"/>
  <c r="AX6" i="18"/>
  <c r="AW6" i="18"/>
  <c r="AU6" i="18"/>
  <c r="AT6" i="18"/>
  <c r="AR6" i="18"/>
  <c r="AQ6" i="18"/>
  <c r="AK6" i="18"/>
  <c r="AH6" i="18"/>
  <c r="AB6" i="18"/>
  <c r="Y6" i="18"/>
  <c r="W6" i="18"/>
  <c r="V6" i="18"/>
  <c r="T6" i="18"/>
  <c r="S6" i="18"/>
  <c r="Q6" i="18"/>
  <c r="P6" i="18"/>
  <c r="N6" i="18"/>
  <c r="M6" i="18"/>
  <c r="K6" i="18"/>
  <c r="J6" i="18"/>
  <c r="H6" i="18"/>
  <c r="G6" i="18"/>
  <c r="F23" i="18" l="1"/>
  <c r="BR27" i="18"/>
  <c r="BQ27" i="18"/>
  <c r="BT27" i="18" s="1"/>
  <c r="BR8" i="18"/>
  <c r="BO30" i="18"/>
  <c r="BQ8" i="18"/>
  <c r="AO9" i="18"/>
  <c r="AJ9" i="18"/>
  <c r="CD30" i="18"/>
  <c r="CJ30" i="18" s="1"/>
  <c r="CJ8" i="18"/>
  <c r="CF8" i="18"/>
  <c r="CK9" i="18"/>
  <c r="CI9" i="18"/>
  <c r="CL9" i="18" s="1"/>
  <c r="CE30" i="18"/>
  <c r="CK8" i="18"/>
  <c r="BL30" i="18"/>
  <c r="BN8" i="18"/>
  <c r="D30" i="18"/>
  <c r="F8" i="18"/>
  <c r="E9" i="18"/>
  <c r="F9" i="18" s="1"/>
  <c r="I9" i="18"/>
  <c r="AX30" i="18"/>
  <c r="AY30" i="18" s="1"/>
  <c r="AY8" i="18"/>
  <c r="BF30" i="18"/>
  <c r="BI8" i="18"/>
  <c r="BH8" i="18"/>
  <c r="AM8" i="18"/>
  <c r="BG30" i="18"/>
  <c r="BJ30" i="18" s="1"/>
  <c r="BJ8" i="18"/>
  <c r="BS9" i="18"/>
  <c r="AE11" i="18"/>
  <c r="AD11" i="18"/>
  <c r="AG11" i="18" s="1"/>
  <c r="G30" i="18"/>
  <c r="AQ30" i="18"/>
  <c r="AS8" i="18"/>
  <c r="BM30" i="18"/>
  <c r="BQ9" i="18"/>
  <c r="BT9" i="18" s="1"/>
  <c r="R10" i="18"/>
  <c r="H30" i="18"/>
  <c r="I8" i="18"/>
  <c r="Z30" i="18"/>
  <c r="AF30" i="18" s="1"/>
  <c r="K30" i="18"/>
  <c r="L30" i="18" s="1"/>
  <c r="L8" i="18"/>
  <c r="BP30" i="18"/>
  <c r="BS30" i="18" s="1"/>
  <c r="BS8" i="18"/>
  <c r="BN10" i="18"/>
  <c r="BT10" i="18" s="1"/>
  <c r="BR10" i="18"/>
  <c r="CM30" i="18"/>
  <c r="CO8" i="18"/>
  <c r="CO30" i="18" s="1"/>
  <c r="BR17" i="18"/>
  <c r="BQ17" i="18"/>
  <c r="BT17" i="18" s="1"/>
  <c r="BZ9" i="18"/>
  <c r="CC9" i="18" s="1"/>
  <c r="F10" i="18"/>
  <c r="BR14" i="18"/>
  <c r="BQ14" i="18"/>
  <c r="BT14" i="18" s="1"/>
  <c r="Q30" i="18"/>
  <c r="R30" i="18" s="1"/>
  <c r="BW8" i="18"/>
  <c r="CT30" i="18"/>
  <c r="R8" i="18"/>
  <c r="AI30" i="18"/>
  <c r="AO8" i="18"/>
  <c r="BA30" i="18"/>
  <c r="BB30" i="18" s="1"/>
  <c r="BB8" i="18"/>
  <c r="CR8" i="18"/>
  <c r="U9" i="18"/>
  <c r="BR13" i="18"/>
  <c r="BQ13" i="18"/>
  <c r="BT13" i="18" s="1"/>
  <c r="S30" i="18"/>
  <c r="AJ8" i="18"/>
  <c r="BC30" i="18"/>
  <c r="BE8" i="18"/>
  <c r="CS8" i="18"/>
  <c r="BK9" i="18"/>
  <c r="U30" i="18"/>
  <c r="AN30" i="18"/>
  <c r="CT8" i="18"/>
  <c r="CA10" i="18"/>
  <c r="BZ10" i="18"/>
  <c r="CC10" i="18" s="1"/>
  <c r="Y30" i="18"/>
  <c r="BU30" i="18"/>
  <c r="O10" i="18"/>
  <c r="BR11" i="18"/>
  <c r="BR12" i="18"/>
  <c r="BQ12" i="18"/>
  <c r="BT12" i="18" s="1"/>
  <c r="U16" i="18"/>
  <c r="U17" i="18"/>
  <c r="BR18" i="18"/>
  <c r="BQ18" i="18"/>
  <c r="BT18" i="18" s="1"/>
  <c r="AN24" i="18"/>
  <c r="BR28" i="18"/>
  <c r="BQ28" i="18"/>
  <c r="BT28" i="18" s="1"/>
  <c r="BR29" i="18"/>
  <c r="BQ29" i="18"/>
  <c r="BT29" i="18" s="1"/>
  <c r="BW11" i="18"/>
  <c r="BR19" i="18"/>
  <c r="BQ19" i="18"/>
  <c r="BT19" i="18" s="1"/>
  <c r="BR20" i="18"/>
  <c r="BQ20" i="18"/>
  <c r="BT20" i="18" s="1"/>
  <c r="CJ23" i="18"/>
  <c r="AO24" i="18"/>
  <c r="AB30" i="18"/>
  <c r="AR30" i="18"/>
  <c r="BX30" i="18"/>
  <c r="CN30" i="18"/>
  <c r="AN10" i="18"/>
  <c r="AJ11" i="18"/>
  <c r="CA11" i="18"/>
  <c r="CA13" i="18"/>
  <c r="U20" i="18"/>
  <c r="BR24" i="18"/>
  <c r="BQ24" i="18"/>
  <c r="BT24" i="18" s="1"/>
  <c r="CC27" i="18"/>
  <c r="M30" i="18"/>
  <c r="BY30" i="18"/>
  <c r="CB30" i="18" s="1"/>
  <c r="CB11" i="18"/>
  <c r="CA12" i="18"/>
  <c r="AE13" i="18"/>
  <c r="AE14" i="18"/>
  <c r="CJ22" i="18"/>
  <c r="AN23" i="18"/>
  <c r="AG26" i="18"/>
  <c r="O30" i="18"/>
  <c r="AD8" i="18"/>
  <c r="BZ8" i="18"/>
  <c r="CS30" i="18"/>
  <c r="AM10" i="18"/>
  <c r="AP10" i="18" s="1"/>
  <c r="AN11" i="18"/>
  <c r="CF11" i="18"/>
  <c r="AE12" i="18"/>
  <c r="CF15" i="18"/>
  <c r="CF16" i="18"/>
  <c r="CF21" i="18"/>
  <c r="AJ22" i="18"/>
  <c r="CK22" i="18"/>
  <c r="AO23" i="18"/>
  <c r="AG27" i="18"/>
  <c r="CF12" i="18"/>
  <c r="AJ13" i="18"/>
  <c r="CF13" i="18"/>
  <c r="CF14" i="18"/>
  <c r="AJ15" i="18"/>
  <c r="CJ25" i="18"/>
  <c r="CF25" i="18"/>
  <c r="CL25" i="18" s="1"/>
  <c r="CJ26" i="18"/>
  <c r="CF26" i="18"/>
  <c r="BR23" i="18"/>
  <c r="BQ23" i="18"/>
  <c r="BT23" i="18" s="1"/>
  <c r="CJ27" i="18"/>
  <c r="CF27" i="18"/>
  <c r="X10" i="18"/>
  <c r="BK11" i="18"/>
  <c r="CJ12" i="18"/>
  <c r="AN13" i="18"/>
  <c r="CJ13" i="18"/>
  <c r="CJ14" i="18"/>
  <c r="AN15" i="18"/>
  <c r="AJ16" i="18"/>
  <c r="CK16" i="18"/>
  <c r="AJ17" i="18"/>
  <c r="CJ17" i="18"/>
  <c r="CF19" i="18"/>
  <c r="CF20" i="18"/>
  <c r="CK21" i="18"/>
  <c r="AO22" i="18"/>
  <c r="AN26" i="18"/>
  <c r="AJ26" i="18"/>
  <c r="AP26" i="18" s="1"/>
  <c r="CJ29" i="18"/>
  <c r="CF29" i="18"/>
  <c r="AN12" i="18"/>
  <c r="AJ18" i="18"/>
  <c r="AN27" i="18"/>
  <c r="AJ27" i="18"/>
  <c r="AP27" i="18" s="1"/>
  <c r="CL27" i="18"/>
  <c r="CJ28" i="18"/>
  <c r="CF28" i="18"/>
  <c r="CL28" i="18" s="1"/>
  <c r="BR22" i="18"/>
  <c r="BQ22" i="18"/>
  <c r="BT22" i="18" s="1"/>
  <c r="U23" i="18"/>
  <c r="CL26" i="18"/>
  <c r="AN28" i="18"/>
  <c r="AJ28" i="18"/>
  <c r="AN29" i="18"/>
  <c r="AJ29" i="18"/>
  <c r="CL29" i="18"/>
  <c r="AO16" i="18"/>
  <c r="AO17" i="18"/>
  <c r="AN18" i="18"/>
  <c r="CK19" i="18"/>
  <c r="CK20" i="18"/>
  <c r="AN21" i="18"/>
  <c r="AN25" i="18"/>
  <c r="AN9" i="18"/>
  <c r="AE10" i="18"/>
  <c r="AD10" i="18"/>
  <c r="AG10" i="18" s="1"/>
  <c r="X11" i="18"/>
  <c r="AO18" i="18"/>
  <c r="AN19" i="18"/>
  <c r="AO21" i="18"/>
  <c r="AO25" i="18"/>
  <c r="AP28" i="18"/>
  <c r="AP29" i="18"/>
  <c r="V30" i="18"/>
  <c r="X30" i="18" s="1"/>
  <c r="AL30" i="18"/>
  <c r="CH30" i="18"/>
  <c r="CJ10" i="18"/>
  <c r="AA11" i="18"/>
  <c r="AA30" i="18" s="1"/>
  <c r="AO19" i="18"/>
  <c r="AN20" i="18"/>
  <c r="U22" i="18"/>
  <c r="CJ24" i="18"/>
  <c r="CI8" i="18"/>
  <c r="AM9" i="18"/>
  <c r="AP9" i="18" s="1"/>
  <c r="BR15" i="18"/>
  <c r="BQ15" i="18"/>
  <c r="BT15" i="18" s="1"/>
  <c r="BR16" i="18"/>
  <c r="BQ16" i="18"/>
  <c r="BT16" i="18" s="1"/>
  <c r="AO20" i="18"/>
  <c r="BR21" i="18"/>
  <c r="BQ21" i="18"/>
  <c r="BT21" i="18" s="1"/>
  <c r="AJ24" i="18"/>
  <c r="CK24" i="18"/>
  <c r="BR25" i="18"/>
  <c r="BQ25" i="18"/>
  <c r="BT25" i="18" s="1"/>
  <c r="BR26" i="18"/>
  <c r="BQ26" i="18"/>
  <c r="BT26" i="18" s="1"/>
  <c r="D29" i="18"/>
  <c r="E13" i="18"/>
  <c r="F13" i="18" s="1"/>
  <c r="E14" i="18"/>
  <c r="F14" i="18" s="1"/>
  <c r="E15" i="18"/>
  <c r="F15" i="18" s="1"/>
  <c r="E25" i="18"/>
  <c r="F25" i="18" s="1"/>
  <c r="E26" i="18"/>
  <c r="F26" i="18" s="1"/>
  <c r="E27" i="18"/>
  <c r="F27" i="18" s="1"/>
  <c r="E28" i="18"/>
  <c r="F28" i="18" s="1"/>
  <c r="E29" i="18"/>
  <c r="F29" i="18" s="1"/>
  <c r="AM11" i="18"/>
  <c r="AP11" i="18" s="1"/>
  <c r="CI11" i="18"/>
  <c r="AM12" i="18"/>
  <c r="AP12" i="18" s="1"/>
  <c r="CI12" i="18"/>
  <c r="CL12" i="18" s="1"/>
  <c r="AM13" i="18"/>
  <c r="CI13" i="18"/>
  <c r="AM14" i="18"/>
  <c r="AP14" i="18" s="1"/>
  <c r="CI14" i="18"/>
  <c r="AM15" i="18"/>
  <c r="CI15" i="18"/>
  <c r="CL15" i="18" s="1"/>
  <c r="AM16" i="18"/>
  <c r="CI16" i="18"/>
  <c r="CL16" i="18" s="1"/>
  <c r="AM17" i="18"/>
  <c r="CI17" i="18"/>
  <c r="CL17" i="18" s="1"/>
  <c r="AM18" i="18"/>
  <c r="CI18" i="18"/>
  <c r="CL18" i="18" s="1"/>
  <c r="AM19" i="18"/>
  <c r="AP19" i="18" s="1"/>
  <c r="CI19" i="18"/>
  <c r="CL19" i="18" s="1"/>
  <c r="AM20" i="18"/>
  <c r="AP20" i="18" s="1"/>
  <c r="CI20" i="18"/>
  <c r="CL20" i="18" s="1"/>
  <c r="AM21" i="18"/>
  <c r="AP21" i="18" s="1"/>
  <c r="CI21" i="18"/>
  <c r="CL21" i="18" s="1"/>
  <c r="AM22" i="18"/>
  <c r="AP22" i="18" s="1"/>
  <c r="CI22" i="18"/>
  <c r="CL22" i="18" s="1"/>
  <c r="AM23" i="18"/>
  <c r="AP23" i="18" s="1"/>
  <c r="CI23" i="18"/>
  <c r="CL23" i="18" s="1"/>
  <c r="AM24" i="18"/>
  <c r="AP24" i="18" s="1"/>
  <c r="CI24" i="18"/>
  <c r="CL24" i="18" s="1"/>
  <c r="AM25" i="18"/>
  <c r="AP25" i="18" s="1"/>
  <c r="BE28" i="18"/>
  <c r="BK28" i="18" s="1"/>
  <c r="AA29" i="18"/>
  <c r="AG29" i="18" s="1"/>
  <c r="BW29" i="18"/>
  <c r="CC29" i="18" s="1"/>
  <c r="BH12" i="18"/>
  <c r="BK12" i="18" s="1"/>
  <c r="BH13" i="18"/>
  <c r="BK13" i="18" s="1"/>
  <c r="BH14" i="18"/>
  <c r="BK14" i="18" s="1"/>
  <c r="BH15" i="18"/>
  <c r="BK15" i="18" s="1"/>
  <c r="BH16" i="18"/>
  <c r="BK16" i="18" s="1"/>
  <c r="BH17" i="18"/>
  <c r="BK17" i="18" s="1"/>
  <c r="BH18" i="18"/>
  <c r="BK18" i="18" s="1"/>
  <c r="BH19" i="18"/>
  <c r="BK19" i="18" s="1"/>
  <c r="BH20" i="18"/>
  <c r="BK20" i="18" s="1"/>
  <c r="BH21" i="18"/>
  <c r="BK21" i="18" s="1"/>
  <c r="BH22" i="18"/>
  <c r="BK22" i="18" s="1"/>
  <c r="BH23" i="18"/>
  <c r="BK23" i="18" s="1"/>
  <c r="BH24" i="18"/>
  <c r="BK24" i="18" s="1"/>
  <c r="BH25" i="18"/>
  <c r="BK25" i="18" s="1"/>
  <c r="BH26" i="18"/>
  <c r="BK26" i="18" s="1"/>
  <c r="BZ11" i="18"/>
  <c r="CC11" i="18" s="1"/>
  <c r="AD12" i="18"/>
  <c r="AG12" i="18" s="1"/>
  <c r="BZ12" i="18"/>
  <c r="CC12" i="18" s="1"/>
  <c r="AD13" i="18"/>
  <c r="AG13" i="18" s="1"/>
  <c r="BZ13" i="18"/>
  <c r="CC13" i="18" s="1"/>
  <c r="AD14" i="18"/>
  <c r="AG14" i="18" s="1"/>
  <c r="BZ14" i="18"/>
  <c r="CC14" i="18" s="1"/>
  <c r="AD15" i="18"/>
  <c r="AG15" i="18" s="1"/>
  <c r="BZ15" i="18"/>
  <c r="CC15" i="18" s="1"/>
  <c r="AD16" i="18"/>
  <c r="AG16" i="18" s="1"/>
  <c r="BZ16" i="18"/>
  <c r="CC16" i="18" s="1"/>
  <c r="AD17" i="18"/>
  <c r="AG17" i="18" s="1"/>
  <c r="BZ17" i="18"/>
  <c r="CC17" i="18" s="1"/>
  <c r="AD18" i="18"/>
  <c r="AG18" i="18" s="1"/>
  <c r="BZ18" i="18"/>
  <c r="CC18" i="18" s="1"/>
  <c r="AD19" i="18"/>
  <c r="AG19" i="18" s="1"/>
  <c r="BZ19" i="18"/>
  <c r="CC19" i="18" s="1"/>
  <c r="AD20" i="18"/>
  <c r="AG20" i="18" s="1"/>
  <c r="BZ20" i="18"/>
  <c r="CC20" i="18" s="1"/>
  <c r="AD21" i="18"/>
  <c r="AG21" i="18" s="1"/>
  <c r="BZ21" i="18"/>
  <c r="CC21" i="18" s="1"/>
  <c r="BZ22" i="18"/>
  <c r="CC22" i="18" s="1"/>
  <c r="AD23" i="18"/>
  <c r="AG23" i="18" s="1"/>
  <c r="BZ23" i="18"/>
  <c r="CC23" i="18" s="1"/>
  <c r="AD24" i="18"/>
  <c r="AG24" i="18" s="1"/>
  <c r="BZ24" i="18"/>
  <c r="CC24" i="18" s="1"/>
  <c r="AD25" i="18"/>
  <c r="AG25" i="18" s="1"/>
  <c r="AP18" i="18" l="1"/>
  <c r="AP17" i="18"/>
  <c r="BZ30" i="18"/>
  <c r="CC8" i="18"/>
  <c r="BN30" i="18"/>
  <c r="CR30" i="18"/>
  <c r="CU30" i="18" s="1"/>
  <c r="CU8" i="18"/>
  <c r="CI30" i="18"/>
  <c r="CL8" i="18"/>
  <c r="BW30" i="18"/>
  <c r="AD30" i="18"/>
  <c r="AG30" i="18" s="1"/>
  <c r="AG8" i="18"/>
  <c r="AP16" i="18"/>
  <c r="AP15" i="18"/>
  <c r="AM30" i="18"/>
  <c r="AP8" i="18"/>
  <c r="CL14" i="18"/>
  <c r="BH30" i="18"/>
  <c r="BK8" i="18"/>
  <c r="BE30" i="18"/>
  <c r="CA30" i="18"/>
  <c r="CL13" i="18"/>
  <c r="AS30" i="18"/>
  <c r="BI30" i="18"/>
  <c r="AP13" i="18"/>
  <c r="AE30" i="18"/>
  <c r="AJ30" i="18"/>
  <c r="I30" i="18"/>
  <c r="E30" i="18"/>
  <c r="F30" i="18" s="1"/>
  <c r="CF30" i="18"/>
  <c r="CL11" i="18"/>
  <c r="CK30" i="18"/>
  <c r="BQ30" i="18"/>
  <c r="BT30" i="18" s="1"/>
  <c r="BT8" i="18"/>
  <c r="AO30" i="18"/>
  <c r="BR30" i="18"/>
  <c r="AP30" i="18" l="1"/>
  <c r="CL30" i="18"/>
  <c r="CC30" i="18"/>
  <c r="BK30" i="18"/>
</calcChain>
</file>

<file path=xl/sharedStrings.xml><?xml version="1.0" encoding="utf-8"?>
<sst xmlns="http://schemas.openxmlformats.org/spreadsheetml/2006/main" count="241" uniqueCount="105">
  <si>
    <t>2024-Q2</t>
  </si>
  <si>
    <t>#</t>
  </si>
  <si>
    <t>CELKEM</t>
  </si>
  <si>
    <t>Použité zkratky</t>
  </si>
  <si>
    <t>Metodika a doplňující informace</t>
  </si>
  <si>
    <t>Kontaktní informace</t>
  </si>
  <si>
    <t>Předepsané hrubé pojistné vč. aktivního zajištění</t>
  </si>
  <si>
    <t>Pojišťovna</t>
  </si>
  <si>
    <t>ALLIANZ</t>
  </si>
  <si>
    <t>CARDIF</t>
  </si>
  <si>
    <t>COLONNADE</t>
  </si>
  <si>
    <t>ČPP</t>
  </si>
  <si>
    <t>ČSOBP</t>
  </si>
  <si>
    <t>DAS</t>
  </si>
  <si>
    <t>DIRECT</t>
  </si>
  <si>
    <t>ERV</t>
  </si>
  <si>
    <t>GČP</t>
  </si>
  <si>
    <t>HALALI</t>
  </si>
  <si>
    <t>HDI</t>
  </si>
  <si>
    <t>HVP</t>
  </si>
  <si>
    <t>KOOP</t>
  </si>
  <si>
    <t>KP</t>
  </si>
  <si>
    <t>MAXIMA</t>
  </si>
  <si>
    <t>METLIFE</t>
  </si>
  <si>
    <t>NN</t>
  </si>
  <si>
    <t>SIMPLEA</t>
  </si>
  <si>
    <t>SLAVIA</t>
  </si>
  <si>
    <t>SV</t>
  </si>
  <si>
    <t>UNIQA</t>
  </si>
  <si>
    <t>YOUPLUS</t>
  </si>
  <si>
    <t>Celkem</t>
  </si>
  <si>
    <t>Zkratka</t>
  </si>
  <si>
    <t>Allianz pojišťovna, a.s.</t>
  </si>
  <si>
    <t>BNP Paribas Cardif Pojišťovna, a.s.</t>
  </si>
  <si>
    <t>Colonnade Insurance S.A., organizační složka</t>
  </si>
  <si>
    <t>Česká podnikatelská pojišťovna, a.s.</t>
  </si>
  <si>
    <t>ČSOB Pojišťovna, a. s., člen holdingu ČSOB</t>
  </si>
  <si>
    <t>D.A.S. právní ochrana, pobočka ERGO Versicherung Aktiengesellschaft pro ČR</t>
  </si>
  <si>
    <t>DIRECT pojišťovna, a.s.</t>
  </si>
  <si>
    <t>ERV Evropská pojišťovna, a. s.</t>
  </si>
  <si>
    <t>Generali Česká pojišťovna a.s.</t>
  </si>
  <si>
    <t>HALALI, všeobecná pojišťovna,a.s.</t>
  </si>
  <si>
    <t>HDI Versicherung AG, OS</t>
  </si>
  <si>
    <t>Hasičská vzájemná pojišťovna, a.s.</t>
  </si>
  <si>
    <t>Kooperativa, pojišťovna, a.s.</t>
  </si>
  <si>
    <t>Komerční pojišťovna, a.s.</t>
  </si>
  <si>
    <t>MAXIMA pojišťovna, a.s.</t>
  </si>
  <si>
    <t>MetLife Europe d.a.c., pobočka pro Českou republiku</t>
  </si>
  <si>
    <t>NN Životní pojišťovna N.V., pobočka pro Českou republiku</t>
  </si>
  <si>
    <t>Simplea pojišťovna, a.s.</t>
  </si>
  <si>
    <t>Slavia pojišťovna a.s.</t>
  </si>
  <si>
    <t>SV pojišťovna, a.s.</t>
  </si>
  <si>
    <t>UNIQA pojišťovna, a.s.</t>
  </si>
  <si>
    <t>YOUPLUS Životní pojišťovna, pobočka pro Českou republiku</t>
  </si>
  <si>
    <t>Metodika zpracování agregovaných výsledků</t>
  </si>
  <si>
    <t>Výsledky jsou agregované z údajů z dohledových výkazů ČNB z vykazovacího rámce EIOPA_SII (AES/QES) a Pojišťovnictví (DOPOS19), jak byly dodány pojišťovnami, které byly členy ČAP v době jejich zpracování, s výjimkou ČKP.</t>
  </si>
  <si>
    <t>Členové ČAP, kteří nevykazují ČNB (pobočky zahraničních pojišťoven), dodávají data v odpovídající struktuře dle svých možností (výjimečně nemusí poskytovat všechny údaje).</t>
  </si>
  <si>
    <t>Hodnoty nezahrnují zákonné pojištění odpovědnosti zaměstnavatele za škodu při pracovním úrazu nebo nemoci z povolání.</t>
  </si>
  <si>
    <t>Hodnoty naopak zahrnují přeshraniční služby členských pojišťoven ČAP, pokud je poskytují.</t>
  </si>
  <si>
    <t>Čtvrftletní výsledky sestavené na základě dohledových výkazů ČNB jsou k dispozici od 1. Q 2020.</t>
  </si>
  <si>
    <t>METLIFE pojišťovna dodává data od 4. Q 2023 (bez srovnávacího období roku 2022).</t>
  </si>
  <si>
    <t>Metodika zpracování tržních podílů</t>
  </si>
  <si>
    <t>Tržní podíly členů ČAP jsou stanoveny na základě hrubého předepsaného pojistného (vč. aktivního zajištění).</t>
  </si>
  <si>
    <t>Jednorázové pojistné v životním pojištění je přepočteno na bázi 10 let (zahrnuto jednou desetinou předepsané výše).</t>
  </si>
  <si>
    <t>Hodnoty nezahrnují přeshraniční služby formou pobočky členských pojišťoven ČAP.</t>
  </si>
  <si>
    <t>Doplňující informace</t>
  </si>
  <si>
    <t>Dne 26. 8. 2023 došlo k fúzi rakouských společností D.A.S. Rechtsschutz AG a ERGO Versicherung Aktiengesellschaft. Všechna práva a povinnosti přešly ze zanikající společnosti D.A.S. Rechtsschutz AG na nástupnickou společnost ERGO Versicherung Aktiengesellschaft. Nástupnická společnost jedná v České republice prostřednictvím převzatého odštěpného závodu s novým názvem D.A.S. právní ochrana, pobočka ERGO Versicherung Aktiengesellschaft pro ČR.</t>
  </si>
  <si>
    <t>Dne 4. 11. 2021 se německá společnost S.V. Holding AG stala novým a jediným vlastníkem ERGO pojišťovny. K 28. 10. 2022 se změnil název společnosti ERGO pojišťovna, a.s. na SV pojišťovna, a.s.</t>
  </si>
  <si>
    <t>Dne 17. 12. 2021 uzavřely Generali Česká pojišťovna a slovenská Generali Poisťovňa smlouvu, na jejímž základě organizačně propojily své aktivity. Od 20. 12. 2021 pokračují aktivity Generali Poisťovny na Slovensku prostřednictvím organizační složky Generali České pojišťovny pod oficiálním názvem Generali Poisťovňa, pobočka pojišťovny z jiného členského státu.</t>
  </si>
  <si>
    <t>V říjnu 2021 ukončila Pojišťovna VZP, a.s. členství v ČAP.</t>
  </si>
  <si>
    <t>Dne 31. 08. 2021 došlo ke sloučení AXA životní pojišťovny, AXA pojišťovny a slovenské UNIQA poisťovny (nebyla členem ČAP) s UNIQA pojišťovnou. AXA životní pojišťovna a AXA pojišťovna v ČR a UNIQA poisťovna na Slovensku zanikly a česká UNIQA pojišťovna se stala jedinou nástupnickou společností. UNIQA na Slovensku dále působí jako pobočka pojišťovny z jiného členského státu.</t>
  </si>
  <si>
    <t>Od 1. 1. 2020 jsou členy ČAP dvě nové pojišťovny: Simplea pojišťovna, a.s. a Youplus Insurance International AG, pobočka pro Českou republiku.</t>
  </si>
  <si>
    <t>Česká pojišťovna a.s. převzala k 21. 12. 2019 až na výjimky pojistný kmen Generali Pojišťovny a.s. a České pojišťovny ZDRAVÍ a.s. Ke stejnému datu došlo k přejmenování České pojišťovny a.s. na Generali Českou pojišťovnu a.s. a Generali pojišťovny a.s. na Pojišťovnu Patricie a.s. Česká pojišťovna ZDRAVÍ a.s. ukončila členství v ČAP k 31. 12. 2019, Pojišťovna Patricie a.s. k 31.12. 2020.</t>
  </si>
  <si>
    <t>Dne 1. 10. 2019 došlo ke sloučení Aegon a NN pojišťoven. Pojišťovna Aegon v ČR zanikla a NN Životní pojišťovna se stala jedinou nástupnickou společností.</t>
  </si>
  <si>
    <t>Česká asociace pojišťoven</t>
  </si>
  <si>
    <t>Milevská 2095/5</t>
  </si>
  <si>
    <t>140 00 Praha 4</t>
  </si>
  <si>
    <t>+420 222 350 150</t>
  </si>
  <si>
    <t>info@cap.cz</t>
  </si>
  <si>
    <t>www.cap.cz</t>
  </si>
  <si>
    <t>Celkem [Kč]</t>
  </si>
  <si>
    <t>Neživotní pojištění
(bez zákonného pojištění) [Kč]</t>
  </si>
  <si>
    <t>Pojištění léčebných výloh [Kč]</t>
  </si>
  <si>
    <t>Pojištění ochrany příjmu [Kč]</t>
  </si>
  <si>
    <t>Pojištění odpovědnosti za škodu
z provozu motorových vozidel [Kč]</t>
  </si>
  <si>
    <t>Ostatní pojištění motorových vozidel [Kč]</t>
  </si>
  <si>
    <t>Pojištění námořní a letecké dopravy
a pojištění přepravy [Kč]</t>
  </si>
  <si>
    <t>Pojištění pro případ požáru
a jiných škod na majetku [Kč]</t>
  </si>
  <si>
    <t>Obecné pojištění odpovědnosti [Kč]</t>
  </si>
  <si>
    <t>Pojištění úvěrů a záruk [Kč]</t>
  </si>
  <si>
    <t>Pojištění právní ochrany [Kč]</t>
  </si>
  <si>
    <t>Asistence [Kč]</t>
  </si>
  <si>
    <t>Pojištění různých finančních ztrát [Kč]</t>
  </si>
  <si>
    <t>Životní pojištění [Kč]</t>
  </si>
  <si>
    <t>Zdravotní pojištění [Kč]</t>
  </si>
  <si>
    <t>Pojištění s podílem na zisku [Kč]</t>
  </si>
  <si>
    <t>Pojištění s plněním vázaným na index
a na hodnotu investičního fondu [Kč]</t>
  </si>
  <si>
    <t>Ostatní životní pojištění [Kč]</t>
  </si>
  <si>
    <t>1–6/2023</t>
  </si>
  <si>
    <t>1–6/2024</t>
  </si>
  <si>
    <t>Meziroční index</t>
  </si>
  <si>
    <t>Retail</t>
  </si>
  <si>
    <t>Ostatní</t>
  </si>
  <si>
    <t>Jednorázově placené</t>
  </si>
  <si>
    <t>Pozn.: Celkové hodnoty v životním pojištění navíc zahrnují aktivní zajištění a celkové hodnoty v neživotním pojištění aktivní neproporcionální zajištění.
Údaje nezahrnují přeshraniční služby formou pobočky a jednorázové pojistné v životním pojištění je přepočteno na bázi 10 let (zahrnuto jednou desetinou předepsané výše)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</si>
</sst>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_-;0_-;@_-"/>
    <numFmt numFmtId="165" formatCode="#,##0.0_-;\-#,##0.0_-;0.0_-;@_-"/>
  </numFmts>
  <fonts count="8" x14ac:knownFonts="1">
    <font>
      <sz val="11"/>
      <color theme="1"/>
      <name val="Calibri"/>
      <family val="2"/>
      <charset val="238"/>
      <scheme val="minor"/>
    </font>
    <font>
      <sz val="9"/>
      <color theme="1"/>
      <name val="Arial"/>
      <family val="2"/>
      <charset val="238"/>
    </font>
    <font>
      <b/>
      <sz val="14"/>
      <color rgb="FFCD3728"/>
      <name val="Arial"/>
      <family val="2"/>
      <charset val="238"/>
    </font>
    <font>
      <b/>
      <sz val="9"/>
      <color theme="0"/>
      <name val="Arial"/>
      <family val="2"/>
      <charset val="238"/>
    </font>
    <font>
      <sz val="9"/>
      <name val="Arial"/>
      <family val="2"/>
      <charset val="238"/>
    </font>
    <font>
      <sz val="9"/>
      <color theme="1"/>
      <name val="Calibri"/>
      <family val="2"/>
      <charset val="238"/>
    </font>
    <font>
      <b/>
      <sz val="9"/>
      <color theme="5" tint="-0.499984740745262"/>
      <name val="Arial"/>
      <family val="2"/>
      <charset val="238"/>
    </font>
    <font>
      <b/>
      <sz val="9"/>
      <color theme="4" tint="-0.499984740745262"/>
      <name val="Arial"/>
      <family val="2"/>
      <charset val="238"/>
    </font>
  </fonts>
  <fills count="9">
    <fill>
      <patternFill patternType="none"/>
    </fill>
    <fill>
      <patternFill patternType="gray125"/>
    </fill>
    <fill>
      <patternFill patternType="solid">
        <fgColor theme="0"/>
        <bgColor indexed="64"/>
      </patternFill>
    </fill>
    <fill>
      <patternFill patternType="solid">
        <fgColor rgb="FF264067"/>
        <bgColor indexed="64"/>
      </patternFill>
    </fill>
    <fill>
      <patternFill patternType="solid">
        <fgColor rgb="FFBDC5D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14">
    <border>
      <left/>
      <right/>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70">
    <xf numFmtId="0" fontId="0" fillId="0" borderId="0" xfId="0"/>
    <xf numFmtId="0" fontId="1" fillId="2" borderId="0" xfId="0" applyFont="1" applyFill="1" applyAlignment="1">
      <alignment vertical="center"/>
    </xf>
    <xf numFmtId="0" fontId="2" fillId="2" borderId="0" xfId="0" applyFont="1" applyFill="1" applyAlignment="1">
      <alignment horizontal="righ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1" xfId="0" applyNumberFormat="1" applyFont="1" applyFill="1" applyBorder="1" applyAlignment="1">
      <alignment vertical="center"/>
    </xf>
    <xf numFmtId="0" fontId="4" fillId="4" borderId="4" xfId="0" applyNumberFormat="1" applyFont="1" applyFill="1" applyBorder="1" applyAlignment="1">
      <alignment vertical="center"/>
    </xf>
    <xf numFmtId="0" fontId="4" fillId="4" borderId="5" xfId="0" applyNumberFormat="1" applyFont="1" applyFill="1" applyBorder="1" applyAlignment="1">
      <alignment horizontal="center" vertical="center"/>
    </xf>
    <xf numFmtId="0" fontId="4" fillId="4" borderId="6" xfId="0" applyNumberFormat="1" applyFont="1" applyFill="1" applyBorder="1" applyAlignment="1">
      <alignment horizontal="center" vertical="center"/>
    </xf>
    <xf numFmtId="0" fontId="4" fillId="4" borderId="0" xfId="0" applyNumberFormat="1" applyFont="1" applyFill="1" applyBorder="1" applyAlignment="1">
      <alignment vertical="center"/>
    </xf>
    <xf numFmtId="0" fontId="4" fillId="4" borderId="7" xfId="0" applyNumberFormat="1" applyFont="1" applyFill="1" applyBorder="1" applyAlignment="1">
      <alignment horizontal="center" vertical="center"/>
    </xf>
    <xf numFmtId="0" fontId="4" fillId="4" borderId="8" xfId="0" applyNumberFormat="1" applyFont="1" applyFill="1" applyBorder="1" applyAlignment="1">
      <alignment horizontal="center" vertical="center"/>
    </xf>
    <xf numFmtId="0" fontId="4" fillId="4" borderId="7" xfId="0" applyNumberFormat="1" applyFont="1" applyFill="1" applyBorder="1" applyAlignment="1">
      <alignment vertical="center"/>
    </xf>
    <xf numFmtId="0" fontId="4" fillId="4" borderId="8" xfId="0" applyNumberFormat="1" applyFont="1" applyFill="1" applyBorder="1" applyAlignment="1">
      <alignment vertical="center"/>
    </xf>
    <xf numFmtId="3" fontId="1" fillId="2" borderId="0" xfId="0" applyNumberFormat="1" applyFont="1" applyFill="1" applyBorder="1" applyAlignment="1">
      <alignment vertical="center"/>
    </xf>
    <xf numFmtId="0" fontId="1" fillId="4" borderId="4" xfId="0" applyFont="1" applyFill="1" applyBorder="1" applyAlignment="1">
      <alignment vertical="center"/>
    </xf>
    <xf numFmtId="164" fontId="1" fillId="4" borderId="9" xfId="0" applyNumberFormat="1" applyFont="1" applyFill="1" applyBorder="1" applyAlignment="1">
      <alignment horizontal="right" vertical="center"/>
    </xf>
    <xf numFmtId="0" fontId="1" fillId="4" borderId="0" xfId="0" applyFont="1" applyFill="1" applyBorder="1" applyAlignment="1">
      <alignment vertical="center"/>
    </xf>
    <xf numFmtId="0" fontId="3" fillId="3" borderId="4" xfId="0" applyFont="1" applyFill="1" applyBorder="1" applyAlignment="1">
      <alignment vertical="center"/>
    </xf>
    <xf numFmtId="164" fontId="3" fillId="3" borderId="10" xfId="0" applyNumberFormat="1" applyFont="1" applyFill="1" applyBorder="1" applyAlignment="1">
      <alignment horizontal="right" vertical="center"/>
    </xf>
    <xf numFmtId="3" fontId="1" fillId="2" borderId="0" xfId="0" applyNumberFormat="1" applyFont="1" applyFill="1" applyAlignment="1">
      <alignment vertical="center"/>
    </xf>
    <xf numFmtId="164" fontId="1" fillId="6" borderId="9" xfId="0" applyNumberFormat="1" applyFont="1" applyFill="1" applyBorder="1" applyAlignment="1">
      <alignment horizontal="right" vertical="center"/>
    </xf>
    <xf numFmtId="164" fontId="1" fillId="6" borderId="8" xfId="0" applyNumberFormat="1" applyFont="1" applyFill="1" applyBorder="1" applyAlignment="1">
      <alignment horizontal="right" vertical="center"/>
    </xf>
    <xf numFmtId="164" fontId="1" fillId="8" borderId="9" xfId="0" applyNumberFormat="1" applyFont="1" applyFill="1" applyBorder="1" applyAlignment="1">
      <alignment horizontal="right" vertical="center"/>
    </xf>
    <xf numFmtId="0" fontId="3" fillId="3" borderId="1" xfId="0" applyNumberFormat="1" applyFont="1" applyFill="1" applyBorder="1" applyAlignment="1">
      <alignment horizontal="center" vertical="center"/>
    </xf>
    <xf numFmtId="0" fontId="4" fillId="4" borderId="4" xfId="0" applyNumberFormat="1" applyFont="1" applyFill="1" applyBorder="1" applyAlignment="1">
      <alignment horizontal="center" vertical="center"/>
    </xf>
    <xf numFmtId="0" fontId="4" fillId="4" borderId="0" xfId="0" applyNumberFormat="1" applyFont="1" applyFill="1" applyBorder="1" applyAlignment="1">
      <alignment vertical="center" wrapText="1"/>
    </xf>
    <xf numFmtId="0" fontId="4" fillId="4" borderId="0" xfId="0" applyNumberFormat="1" applyFont="1" applyFill="1" applyBorder="1" applyAlignment="1">
      <alignment horizontal="center" vertical="center"/>
    </xf>
    <xf numFmtId="0" fontId="1" fillId="2" borderId="0" xfId="0" applyNumberFormat="1" applyFont="1" applyFill="1" applyAlignment="1">
      <alignment vertical="center"/>
    </xf>
    <xf numFmtId="49" fontId="4" fillId="4" borderId="0" xfId="0" applyNumberFormat="1" applyFont="1" applyFill="1" applyBorder="1" applyAlignment="1">
      <alignment vertical="center" wrapText="1"/>
    </xf>
    <xf numFmtId="14" fontId="4" fillId="4" borderId="0" xfId="0" applyNumberFormat="1" applyFont="1" applyFill="1" applyBorder="1" applyAlignment="1">
      <alignment horizontal="left" vertical="center" wrapText="1"/>
    </xf>
    <xf numFmtId="0" fontId="5" fillId="2" borderId="0" xfId="0" applyFont="1" applyFill="1" applyAlignment="1">
      <alignment vertical="center"/>
    </xf>
    <xf numFmtId="3" fontId="1" fillId="2" borderId="0" xfId="0" applyNumberFormat="1" applyFont="1" applyFill="1" applyBorder="1" applyAlignment="1">
      <alignment vertical="center" wrapText="1"/>
    </xf>
    <xf numFmtId="0" fontId="3" fillId="3" borderId="11"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4" borderId="7" xfId="0" applyFont="1" applyFill="1" applyBorder="1" applyAlignment="1">
      <alignment vertical="center"/>
    </xf>
    <xf numFmtId="165" fontId="1" fillId="4" borderId="9" xfId="0" applyNumberFormat="1" applyFont="1" applyFill="1" applyBorder="1" applyAlignment="1">
      <alignment horizontal="right" vertical="center"/>
    </xf>
    <xf numFmtId="165" fontId="1" fillId="8" borderId="9" xfId="0" applyNumberFormat="1" applyFont="1" applyFill="1" applyBorder="1" applyAlignment="1">
      <alignment horizontal="right" vertical="center"/>
    </xf>
    <xf numFmtId="165" fontId="1" fillId="6" borderId="9" xfId="0" applyNumberFormat="1" applyFont="1" applyFill="1" applyBorder="1" applyAlignment="1">
      <alignment horizontal="right" vertical="center"/>
    </xf>
    <xf numFmtId="165" fontId="1" fillId="6" borderId="8" xfId="0" applyNumberFormat="1" applyFont="1" applyFill="1" applyBorder="1" applyAlignment="1">
      <alignment horizontal="right" vertical="center"/>
    </xf>
    <xf numFmtId="165" fontId="3" fillId="3" borderId="10" xfId="0" applyNumberFormat="1" applyFont="1" applyFill="1" applyBorder="1" applyAlignment="1">
      <alignment horizontal="right" vertical="center"/>
    </xf>
    <xf numFmtId="164" fontId="7" fillId="7" borderId="10" xfId="0" applyNumberFormat="1" applyFont="1" applyFill="1" applyBorder="1" applyAlignment="1">
      <alignment horizontal="right" vertical="center"/>
    </xf>
    <xf numFmtId="165" fontId="7" fillId="7" borderId="10" xfId="0" applyNumberFormat="1" applyFont="1" applyFill="1" applyBorder="1" applyAlignment="1">
      <alignment horizontal="right" vertical="center"/>
    </xf>
    <xf numFmtId="164" fontId="6" fillId="5" borderId="10" xfId="0" applyNumberFormat="1" applyFont="1" applyFill="1" applyBorder="1" applyAlignment="1">
      <alignment horizontal="right" vertical="center"/>
    </xf>
    <xf numFmtId="165" fontId="6" fillId="5" borderId="10" xfId="0" applyNumberFormat="1" applyFont="1" applyFill="1" applyBorder="1" applyAlignment="1">
      <alignment horizontal="right" vertical="center"/>
    </xf>
    <xf numFmtId="165" fontId="6" fillId="5" borderId="6" xfId="0" applyNumberFormat="1" applyFont="1" applyFill="1" applyBorder="1" applyAlignment="1">
      <alignment horizontal="right" vertical="center"/>
    </xf>
    <xf numFmtId="164" fontId="6" fillId="5" borderId="6" xfId="0" applyNumberFormat="1" applyFont="1" applyFill="1" applyBorder="1" applyAlignment="1">
      <alignment horizontal="right" vertical="center"/>
    </xf>
    <xf numFmtId="0" fontId="7" fillId="7"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3" borderId="0" xfId="0" applyFont="1" applyFill="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3" fillId="3" borderId="7" xfId="0" applyFont="1" applyFill="1" applyBorder="1" applyAlignment="1">
      <alignment vertical="center"/>
    </xf>
    <xf numFmtId="0" fontId="0" fillId="0" borderId="7" xfId="0" applyBorder="1" applyAlignment="1">
      <alignment vertical="center"/>
    </xf>
    <xf numFmtId="0" fontId="3" fillId="3" borderId="3"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6" fillId="5" borderId="11" xfId="0" applyFont="1" applyFill="1" applyBorder="1" applyAlignment="1">
      <alignment horizontal="center" vertical="center" wrapText="1"/>
    </xf>
    <xf numFmtId="0" fontId="1" fillId="2" borderId="0" xfId="0" applyFont="1" applyFill="1" applyAlignment="1">
      <alignment vertical="center" wrapText="1"/>
    </xf>
    <xf numFmtId="0" fontId="0" fillId="0" borderId="0" xfId="0" applyAlignment="1">
      <alignment vertical="center" wrapText="1"/>
    </xf>
    <xf numFmtId="0" fontId="0" fillId="0" borderId="0" xfId="0" applyAlignment="1">
      <alignment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1034991</xdr:colOff>
      <xdr:row>3</xdr:row>
      <xdr:rowOff>4180</xdr:rowOff>
    </xdr:to>
    <xdr:pic>
      <xdr:nvPicPr>
        <xdr:cNvPr id="2" name="obrázek 51" descr="WEB_CAP_verze_1">
          <a:extLst>
            <a:ext uri="{FF2B5EF4-FFF2-40B4-BE49-F238E27FC236}">
              <a16:creationId xmlns:a16="http://schemas.microsoft.com/office/drawing/2014/main" id="{92F21A9C-DEF7-4BE0-ADB1-D766E9423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004" y="149629"/>
          <a:ext cx="1167994" cy="502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619354</xdr:colOff>
      <xdr:row>2</xdr:row>
      <xdr:rowOff>245249</xdr:rowOff>
    </xdr:to>
    <xdr:pic>
      <xdr:nvPicPr>
        <xdr:cNvPr id="2" name="obrázek 51" descr="WEB_CAP_verze_1">
          <a:extLst>
            <a:ext uri="{FF2B5EF4-FFF2-40B4-BE49-F238E27FC236}">
              <a16:creationId xmlns:a16="http://schemas.microsoft.com/office/drawing/2014/main" id="{4FC398CD-ECC8-4C60-A1E6-6B1DB7AC93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004" y="149629"/>
          <a:ext cx="1167994" cy="502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1034991</xdr:colOff>
      <xdr:row>2</xdr:row>
      <xdr:rowOff>245249</xdr:rowOff>
    </xdr:to>
    <xdr:pic>
      <xdr:nvPicPr>
        <xdr:cNvPr id="2" name="obrázek 51" descr="WEB_CAP_verze_1">
          <a:extLst>
            <a:ext uri="{FF2B5EF4-FFF2-40B4-BE49-F238E27FC236}">
              <a16:creationId xmlns:a16="http://schemas.microsoft.com/office/drawing/2014/main" id="{734A9285-27D6-422A-9431-858A7806A0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004" y="149629"/>
          <a:ext cx="1167994" cy="502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1034991</xdr:colOff>
      <xdr:row>2</xdr:row>
      <xdr:rowOff>245249</xdr:rowOff>
    </xdr:to>
    <xdr:pic>
      <xdr:nvPicPr>
        <xdr:cNvPr id="2" name="obrázek 51" descr="WEB_CAP_verze_1">
          <a:extLst>
            <a:ext uri="{FF2B5EF4-FFF2-40B4-BE49-F238E27FC236}">
              <a16:creationId xmlns:a16="http://schemas.microsoft.com/office/drawing/2014/main" id="{660726C9-16D6-4EE6-9BCB-9D4C7D017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004" y="149629"/>
          <a:ext cx="1167994" cy="502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E6493-4D6F-4F42-841D-457BE22DF336}">
  <sheetPr codeName="List209">
    <tabColor theme="0"/>
    <outlinePr summaryRight="0"/>
  </sheetPr>
  <dimension ref="B2:CU50"/>
  <sheetViews>
    <sheetView tabSelected="1" zoomScaleNormal="100" workbookViewId="0">
      <pane xSplit="6" topLeftCell="G1" activePane="topRight" state="frozen"/>
      <selection pane="topRight" activeCell="G1" sqref="G1"/>
    </sheetView>
  </sheetViews>
  <sheetFormatPr defaultColWidth="10.6640625" defaultRowHeight="11.8" outlineLevelCol="2" x14ac:dyDescent="0.3"/>
  <cols>
    <col min="1" max="2" width="1.6640625" style="1" customWidth="1"/>
    <col min="3" max="3" width="50.6640625" style="1" customWidth="1"/>
    <col min="4" max="9" width="15.6640625" style="1" customWidth="1"/>
    <col min="10" max="25" width="15.6640625" style="1" customWidth="1" outlineLevel="1"/>
    <col min="26" max="27" width="15.6640625" style="1" customWidth="1" outlineLevel="2"/>
    <col min="28" max="28" width="15.6640625" style="1" customWidth="1" outlineLevel="1"/>
    <col min="29" max="30" width="15.6640625" style="1" customWidth="1" outlineLevel="2"/>
    <col min="31" max="31" width="15.6640625" style="1" customWidth="1" outlineLevel="1"/>
    <col min="32" max="33" width="15.6640625" style="1" customWidth="1" outlineLevel="2"/>
    <col min="34" max="34" width="15.6640625" style="1" customWidth="1" outlineLevel="1"/>
    <col min="35" max="36" width="15.6640625" style="1" customWidth="1" outlineLevel="2"/>
    <col min="37" max="37" width="15.6640625" style="1" customWidth="1" outlineLevel="1"/>
    <col min="38" max="39" width="15.6640625" style="1" customWidth="1" outlineLevel="2"/>
    <col min="40" max="40" width="15.6640625" style="1" customWidth="1" outlineLevel="1"/>
    <col min="41" max="42" width="15.6640625" style="1" customWidth="1" outlineLevel="2"/>
    <col min="43" max="54" width="15.6640625" style="1" customWidth="1" outlineLevel="1"/>
    <col min="55" max="55" width="15.6640625" style="1" customWidth="1"/>
    <col min="56" max="57" width="15.6640625" style="1" customWidth="1" outlineLevel="2"/>
    <col min="58" max="58" width="15.6640625" style="1" customWidth="1"/>
    <col min="59" max="60" width="15.6640625" style="1" customWidth="1" outlineLevel="2"/>
    <col min="61" max="61" width="15.6640625" style="1" customWidth="1"/>
    <col min="62" max="63" width="15.6640625" style="1" customWidth="1" outlineLevel="2"/>
    <col min="64" max="64" width="15.6640625" style="1" customWidth="1" outlineLevel="1"/>
    <col min="65" max="66" width="15.6640625" style="1" customWidth="1" outlineLevel="2"/>
    <col min="67" max="67" width="15.6640625" style="1" customWidth="1" outlineLevel="1"/>
    <col min="68" max="69" width="15.6640625" style="1" customWidth="1" outlineLevel="2"/>
    <col min="70" max="70" width="15.6640625" style="1" customWidth="1" outlineLevel="1"/>
    <col min="71" max="72" width="15.6640625" style="1" customWidth="1" outlineLevel="2"/>
    <col min="73" max="73" width="15.6640625" style="1" customWidth="1" outlineLevel="1"/>
    <col min="74" max="75" width="15.6640625" style="1" customWidth="1" outlineLevel="2"/>
    <col min="76" max="76" width="15.6640625" style="1" customWidth="1" outlineLevel="1"/>
    <col min="77" max="78" width="15.6640625" style="1" customWidth="1" outlineLevel="2"/>
    <col min="79" max="79" width="15.6640625" style="1" customWidth="1" outlineLevel="1"/>
    <col min="80" max="81" width="15.6640625" style="1" customWidth="1" outlineLevel="2"/>
    <col min="82" max="82" width="15.6640625" style="1" customWidth="1" outlineLevel="1"/>
    <col min="83" max="84" width="15.6640625" style="1" customWidth="1" outlineLevel="2"/>
    <col min="85" max="85" width="15.6640625" style="1" customWidth="1" outlineLevel="1"/>
    <col min="86" max="87" width="15.6640625" style="1" customWidth="1" outlineLevel="2"/>
    <col min="88" max="88" width="15.6640625" style="1" customWidth="1" outlineLevel="1"/>
    <col min="89" max="90" width="15.6640625" style="1" customWidth="1" outlineLevel="2"/>
    <col min="91" max="91" width="15.6640625" style="1" customWidth="1" outlineLevel="1"/>
    <col min="92" max="93" width="15.6640625" style="1" customWidth="1" outlineLevel="2"/>
    <col min="94" max="94" width="15.6640625" style="1" customWidth="1" outlineLevel="1"/>
    <col min="95" max="96" width="15.6640625" style="1" customWidth="1" outlineLevel="2"/>
    <col min="97" max="97" width="15.6640625" style="1" customWidth="1" outlineLevel="1"/>
    <col min="98" max="99" width="15.6640625" style="1" customWidth="1" outlineLevel="2"/>
    <col min="100" max="16384" width="10.6640625" style="1"/>
  </cols>
  <sheetData>
    <row r="2" spans="2:99" ht="20.149999999999999" customHeight="1" x14ac:dyDescent="0.3">
      <c r="BI2" s="2" t="s">
        <v>6</v>
      </c>
      <c r="BJ2" s="2"/>
      <c r="BK2" s="2"/>
    </row>
    <row r="3" spans="2:99" ht="20.149999999999999" customHeight="1" x14ac:dyDescent="0.3">
      <c r="BI3" s="2" t="s">
        <v>0</v>
      </c>
      <c r="BJ3" s="2"/>
      <c r="BK3" s="2"/>
    </row>
    <row r="4" spans="2:99" x14ac:dyDescent="0.3">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33"/>
      <c r="CE4" s="33"/>
      <c r="CF4" s="33"/>
      <c r="CG4" s="33"/>
      <c r="CH4" s="33"/>
      <c r="CI4" s="33"/>
      <c r="CJ4" s="33"/>
      <c r="CK4" s="33"/>
      <c r="CL4" s="33"/>
      <c r="CM4" s="15"/>
      <c r="CN4" s="15"/>
      <c r="CO4" s="15"/>
      <c r="CP4" s="15"/>
      <c r="CQ4" s="15"/>
      <c r="CR4" s="15"/>
      <c r="CS4" s="15"/>
      <c r="CT4" s="15"/>
      <c r="CU4" s="15"/>
    </row>
    <row r="5" spans="2:99" ht="29.95" customHeight="1" x14ac:dyDescent="0.3">
      <c r="B5" s="54"/>
      <c r="C5" s="57" t="s">
        <v>7</v>
      </c>
      <c r="D5" s="59" t="s">
        <v>80</v>
      </c>
      <c r="E5" s="52"/>
      <c r="F5" s="53"/>
      <c r="G5" s="51" t="s">
        <v>81</v>
      </c>
      <c r="H5" s="52"/>
      <c r="I5" s="53"/>
      <c r="J5" s="51" t="s">
        <v>82</v>
      </c>
      <c r="K5" s="52"/>
      <c r="L5" s="53"/>
      <c r="M5" s="51" t="s">
        <v>83</v>
      </c>
      <c r="N5" s="52"/>
      <c r="O5" s="53"/>
      <c r="P5" s="51" t="s">
        <v>84</v>
      </c>
      <c r="Q5" s="52"/>
      <c r="R5" s="53"/>
      <c r="S5" s="51" t="s">
        <v>85</v>
      </c>
      <c r="T5" s="52"/>
      <c r="U5" s="53"/>
      <c r="V5" s="51" t="s">
        <v>86</v>
      </c>
      <c r="W5" s="52"/>
      <c r="X5" s="53"/>
      <c r="Y5" s="51" t="s">
        <v>87</v>
      </c>
      <c r="Z5" s="60"/>
      <c r="AA5" s="60"/>
      <c r="AB5" s="52"/>
      <c r="AC5" s="52"/>
      <c r="AD5" s="52"/>
      <c r="AE5" s="52"/>
      <c r="AF5" s="52"/>
      <c r="AG5" s="53"/>
      <c r="AH5" s="51" t="s">
        <v>88</v>
      </c>
      <c r="AI5" s="60"/>
      <c r="AJ5" s="60"/>
      <c r="AK5" s="52"/>
      <c r="AL5" s="52"/>
      <c r="AM5" s="52"/>
      <c r="AN5" s="52"/>
      <c r="AO5" s="52"/>
      <c r="AP5" s="53"/>
      <c r="AQ5" s="51" t="s">
        <v>89</v>
      </c>
      <c r="AR5" s="52"/>
      <c r="AS5" s="53"/>
      <c r="AT5" s="51" t="s">
        <v>90</v>
      </c>
      <c r="AU5" s="52"/>
      <c r="AV5" s="53"/>
      <c r="AW5" s="51" t="s">
        <v>91</v>
      </c>
      <c r="AX5" s="52"/>
      <c r="AY5" s="53"/>
      <c r="AZ5" s="51" t="s">
        <v>92</v>
      </c>
      <c r="BA5" s="52"/>
      <c r="BB5" s="53"/>
      <c r="BC5" s="61" t="s">
        <v>93</v>
      </c>
      <c r="BD5" s="62"/>
      <c r="BE5" s="62"/>
      <c r="BF5" s="52"/>
      <c r="BG5" s="52"/>
      <c r="BH5" s="52"/>
      <c r="BI5" s="52"/>
      <c r="BJ5" s="52"/>
      <c r="BK5" s="53"/>
      <c r="BL5" s="61" t="s">
        <v>94</v>
      </c>
      <c r="BM5" s="62"/>
      <c r="BN5" s="62"/>
      <c r="BO5" s="52"/>
      <c r="BP5" s="52"/>
      <c r="BQ5" s="52"/>
      <c r="BR5" s="52"/>
      <c r="BS5" s="52"/>
      <c r="BT5" s="53"/>
      <c r="BU5" s="61" t="s">
        <v>95</v>
      </c>
      <c r="BV5" s="62"/>
      <c r="BW5" s="62"/>
      <c r="BX5" s="52"/>
      <c r="BY5" s="52"/>
      <c r="BZ5" s="52"/>
      <c r="CA5" s="52"/>
      <c r="CB5" s="52"/>
      <c r="CC5" s="53"/>
      <c r="CD5" s="61" t="s">
        <v>96</v>
      </c>
      <c r="CE5" s="62"/>
      <c r="CF5" s="62"/>
      <c r="CG5" s="52"/>
      <c r="CH5" s="52"/>
      <c r="CI5" s="52"/>
      <c r="CJ5" s="52"/>
      <c r="CK5" s="52"/>
      <c r="CL5" s="53"/>
      <c r="CM5" s="61" t="s">
        <v>97</v>
      </c>
      <c r="CN5" s="62"/>
      <c r="CO5" s="62"/>
      <c r="CP5" s="52"/>
      <c r="CQ5" s="52"/>
      <c r="CR5" s="52"/>
      <c r="CS5" s="52"/>
      <c r="CT5" s="52"/>
      <c r="CU5" s="52"/>
    </row>
    <row r="6" spans="2:99" ht="29.95" customHeight="1" x14ac:dyDescent="0.3">
      <c r="B6" s="55"/>
      <c r="C6" s="58"/>
      <c r="D6" s="34" t="s">
        <v>98</v>
      </c>
      <c r="E6" s="34" t="s">
        <v>99</v>
      </c>
      <c r="F6" s="34" t="s">
        <v>100</v>
      </c>
      <c r="G6" s="35" t="str">
        <f>D6</f>
        <v>1–6/2023</v>
      </c>
      <c r="H6" s="35" t="str">
        <f>E6</f>
        <v>1–6/2024</v>
      </c>
      <c r="I6" s="35" t="s">
        <v>100</v>
      </c>
      <c r="J6" s="35" t="str">
        <f>D6</f>
        <v>1–6/2023</v>
      </c>
      <c r="K6" s="35" t="str">
        <f>E6</f>
        <v>1–6/2024</v>
      </c>
      <c r="L6" s="35" t="s">
        <v>100</v>
      </c>
      <c r="M6" s="35" t="str">
        <f>D6</f>
        <v>1–6/2023</v>
      </c>
      <c r="N6" s="35" t="str">
        <f>E6</f>
        <v>1–6/2024</v>
      </c>
      <c r="O6" s="35" t="s">
        <v>100</v>
      </c>
      <c r="P6" s="35" t="str">
        <f>D6</f>
        <v>1–6/2023</v>
      </c>
      <c r="Q6" s="35" t="str">
        <f>E6</f>
        <v>1–6/2024</v>
      </c>
      <c r="R6" s="35" t="s">
        <v>100</v>
      </c>
      <c r="S6" s="35" t="str">
        <f>D6</f>
        <v>1–6/2023</v>
      </c>
      <c r="T6" s="35" t="str">
        <f>E6</f>
        <v>1–6/2024</v>
      </c>
      <c r="U6" s="35" t="s">
        <v>100</v>
      </c>
      <c r="V6" s="35" t="str">
        <f>D6</f>
        <v>1–6/2023</v>
      </c>
      <c r="W6" s="35" t="str">
        <f>E6</f>
        <v>1–6/2024</v>
      </c>
      <c r="X6" s="35" t="s">
        <v>100</v>
      </c>
      <c r="Y6" s="63" t="str">
        <f>D6</f>
        <v>1–6/2023</v>
      </c>
      <c r="Z6" s="64"/>
      <c r="AA6" s="65"/>
      <c r="AB6" s="63" t="str">
        <f>E6</f>
        <v>1–6/2024</v>
      </c>
      <c r="AC6" s="64"/>
      <c r="AD6" s="65"/>
      <c r="AE6" s="63" t="s">
        <v>100</v>
      </c>
      <c r="AF6" s="64"/>
      <c r="AG6" s="65"/>
      <c r="AH6" s="63" t="str">
        <f>D6</f>
        <v>1–6/2023</v>
      </c>
      <c r="AI6" s="64"/>
      <c r="AJ6" s="65"/>
      <c r="AK6" s="63" t="str">
        <f>E6</f>
        <v>1–6/2024</v>
      </c>
      <c r="AL6" s="64"/>
      <c r="AM6" s="65"/>
      <c r="AN6" s="63" t="s">
        <v>100</v>
      </c>
      <c r="AO6" s="64"/>
      <c r="AP6" s="65"/>
      <c r="AQ6" s="35" t="str">
        <f>D6</f>
        <v>1–6/2023</v>
      </c>
      <c r="AR6" s="35" t="str">
        <f>E6</f>
        <v>1–6/2024</v>
      </c>
      <c r="AS6" s="35" t="s">
        <v>100</v>
      </c>
      <c r="AT6" s="35" t="str">
        <f>D6</f>
        <v>1–6/2023</v>
      </c>
      <c r="AU6" s="35" t="str">
        <f>E6</f>
        <v>1–6/2024</v>
      </c>
      <c r="AV6" s="35" t="s">
        <v>100</v>
      </c>
      <c r="AW6" s="35" t="str">
        <f>D6</f>
        <v>1–6/2023</v>
      </c>
      <c r="AX6" s="35" t="str">
        <f>E6</f>
        <v>1–6/2024</v>
      </c>
      <c r="AY6" s="35" t="s">
        <v>100</v>
      </c>
      <c r="AZ6" s="35" t="str">
        <f>D6</f>
        <v>1–6/2023</v>
      </c>
      <c r="BA6" s="35" t="str">
        <f>E6</f>
        <v>1–6/2024</v>
      </c>
      <c r="BB6" s="35" t="s">
        <v>100</v>
      </c>
      <c r="BC6" s="66" t="str">
        <f>D6</f>
        <v>1–6/2023</v>
      </c>
      <c r="BD6" s="64"/>
      <c r="BE6" s="65"/>
      <c r="BF6" s="66" t="str">
        <f>E6</f>
        <v>1–6/2024</v>
      </c>
      <c r="BG6" s="64"/>
      <c r="BH6" s="65"/>
      <c r="BI6" s="66" t="s">
        <v>100</v>
      </c>
      <c r="BJ6" s="64"/>
      <c r="BK6" s="65"/>
      <c r="BL6" s="66" t="str">
        <f>D6</f>
        <v>1–6/2023</v>
      </c>
      <c r="BM6" s="64"/>
      <c r="BN6" s="65"/>
      <c r="BO6" s="66" t="str">
        <f>E6</f>
        <v>1–6/2024</v>
      </c>
      <c r="BP6" s="64"/>
      <c r="BQ6" s="65"/>
      <c r="BR6" s="66" t="s">
        <v>100</v>
      </c>
      <c r="BS6" s="64"/>
      <c r="BT6" s="65"/>
      <c r="BU6" s="66" t="str">
        <f>D6</f>
        <v>1–6/2023</v>
      </c>
      <c r="BV6" s="64"/>
      <c r="BW6" s="65"/>
      <c r="BX6" s="66" t="str">
        <f>E6</f>
        <v>1–6/2024</v>
      </c>
      <c r="BY6" s="64"/>
      <c r="BZ6" s="65"/>
      <c r="CA6" s="66" t="s">
        <v>100</v>
      </c>
      <c r="CB6" s="64"/>
      <c r="CC6" s="65"/>
      <c r="CD6" s="66" t="str">
        <f>D6</f>
        <v>1–6/2023</v>
      </c>
      <c r="CE6" s="64"/>
      <c r="CF6" s="65"/>
      <c r="CG6" s="66" t="str">
        <f>E6</f>
        <v>1–6/2024</v>
      </c>
      <c r="CH6" s="64"/>
      <c r="CI6" s="65"/>
      <c r="CJ6" s="66" t="s">
        <v>100</v>
      </c>
      <c r="CK6" s="64"/>
      <c r="CL6" s="65"/>
      <c r="CM6" s="66" t="str">
        <f>D6</f>
        <v>1–6/2023</v>
      </c>
      <c r="CN6" s="64"/>
      <c r="CO6" s="65"/>
      <c r="CP6" s="66" t="str">
        <f>E6</f>
        <v>1–6/2024</v>
      </c>
      <c r="CQ6" s="64"/>
      <c r="CR6" s="65"/>
      <c r="CS6" s="66" t="s">
        <v>100</v>
      </c>
      <c r="CT6" s="64"/>
      <c r="CU6" s="64"/>
    </row>
    <row r="7" spans="2:99" ht="29.95" customHeight="1" x14ac:dyDescent="0.3">
      <c r="B7" s="56"/>
      <c r="C7" s="58"/>
      <c r="D7" s="36" t="s">
        <v>30</v>
      </c>
      <c r="E7" s="36" t="s">
        <v>30</v>
      </c>
      <c r="F7" s="36" t="s">
        <v>30</v>
      </c>
      <c r="G7" s="37" t="s">
        <v>30</v>
      </c>
      <c r="H7" s="37" t="s">
        <v>30</v>
      </c>
      <c r="I7" s="37" t="s">
        <v>30</v>
      </c>
      <c r="J7" s="37" t="s">
        <v>30</v>
      </c>
      <c r="K7" s="37" t="s">
        <v>30</v>
      </c>
      <c r="L7" s="37" t="s">
        <v>30</v>
      </c>
      <c r="M7" s="37" t="s">
        <v>30</v>
      </c>
      <c r="N7" s="37" t="s">
        <v>30</v>
      </c>
      <c r="O7" s="37" t="s">
        <v>30</v>
      </c>
      <c r="P7" s="37" t="s">
        <v>30</v>
      </c>
      <c r="Q7" s="37" t="s">
        <v>30</v>
      </c>
      <c r="R7" s="37" t="s">
        <v>30</v>
      </c>
      <c r="S7" s="37" t="s">
        <v>30</v>
      </c>
      <c r="T7" s="37" t="s">
        <v>30</v>
      </c>
      <c r="U7" s="37" t="s">
        <v>30</v>
      </c>
      <c r="V7" s="37" t="s">
        <v>30</v>
      </c>
      <c r="W7" s="37" t="s">
        <v>30</v>
      </c>
      <c r="X7" s="37" t="s">
        <v>30</v>
      </c>
      <c r="Y7" s="37" t="s">
        <v>30</v>
      </c>
      <c r="Z7" s="37" t="s">
        <v>101</v>
      </c>
      <c r="AA7" s="37" t="s">
        <v>102</v>
      </c>
      <c r="AB7" s="37" t="s">
        <v>30</v>
      </c>
      <c r="AC7" s="37" t="s">
        <v>101</v>
      </c>
      <c r="AD7" s="37" t="s">
        <v>102</v>
      </c>
      <c r="AE7" s="37" t="s">
        <v>30</v>
      </c>
      <c r="AF7" s="37" t="s">
        <v>101</v>
      </c>
      <c r="AG7" s="37" t="s">
        <v>102</v>
      </c>
      <c r="AH7" s="37" t="s">
        <v>30</v>
      </c>
      <c r="AI7" s="37" t="s">
        <v>101</v>
      </c>
      <c r="AJ7" s="37" t="s">
        <v>102</v>
      </c>
      <c r="AK7" s="37" t="s">
        <v>30</v>
      </c>
      <c r="AL7" s="37" t="s">
        <v>101</v>
      </c>
      <c r="AM7" s="37" t="s">
        <v>102</v>
      </c>
      <c r="AN7" s="37" t="s">
        <v>30</v>
      </c>
      <c r="AO7" s="37" t="s">
        <v>101</v>
      </c>
      <c r="AP7" s="37" t="s">
        <v>102</v>
      </c>
      <c r="AQ7" s="37" t="s">
        <v>30</v>
      </c>
      <c r="AR7" s="37" t="s">
        <v>30</v>
      </c>
      <c r="AS7" s="37" t="s">
        <v>30</v>
      </c>
      <c r="AT7" s="37" t="s">
        <v>30</v>
      </c>
      <c r="AU7" s="37" t="s">
        <v>30</v>
      </c>
      <c r="AV7" s="37" t="s">
        <v>30</v>
      </c>
      <c r="AW7" s="37" t="s">
        <v>30</v>
      </c>
      <c r="AX7" s="37" t="s">
        <v>30</v>
      </c>
      <c r="AY7" s="37" t="s">
        <v>30</v>
      </c>
      <c r="AZ7" s="37" t="s">
        <v>30</v>
      </c>
      <c r="BA7" s="37" t="s">
        <v>30</v>
      </c>
      <c r="BB7" s="37" t="s">
        <v>30</v>
      </c>
      <c r="BC7" s="38" t="s">
        <v>30</v>
      </c>
      <c r="BD7" s="38" t="s">
        <v>103</v>
      </c>
      <c r="BE7" s="38" t="s">
        <v>102</v>
      </c>
      <c r="BF7" s="38" t="s">
        <v>30</v>
      </c>
      <c r="BG7" s="38" t="s">
        <v>103</v>
      </c>
      <c r="BH7" s="38" t="s">
        <v>102</v>
      </c>
      <c r="BI7" s="38" t="s">
        <v>30</v>
      </c>
      <c r="BJ7" s="38" t="s">
        <v>103</v>
      </c>
      <c r="BK7" s="38" t="s">
        <v>102</v>
      </c>
      <c r="BL7" s="38" t="s">
        <v>30</v>
      </c>
      <c r="BM7" s="38" t="s">
        <v>103</v>
      </c>
      <c r="BN7" s="38" t="s">
        <v>102</v>
      </c>
      <c r="BO7" s="38" t="s">
        <v>30</v>
      </c>
      <c r="BP7" s="38" t="s">
        <v>103</v>
      </c>
      <c r="BQ7" s="38" t="s">
        <v>102</v>
      </c>
      <c r="BR7" s="38" t="s">
        <v>30</v>
      </c>
      <c r="BS7" s="38" t="s">
        <v>103</v>
      </c>
      <c r="BT7" s="38" t="s">
        <v>102</v>
      </c>
      <c r="BU7" s="38" t="s">
        <v>30</v>
      </c>
      <c r="BV7" s="38" t="s">
        <v>103</v>
      </c>
      <c r="BW7" s="38" t="s">
        <v>102</v>
      </c>
      <c r="BX7" s="38" t="s">
        <v>30</v>
      </c>
      <c r="BY7" s="38" t="s">
        <v>103</v>
      </c>
      <c r="BZ7" s="38" t="s">
        <v>102</v>
      </c>
      <c r="CA7" s="38" t="s">
        <v>30</v>
      </c>
      <c r="CB7" s="38" t="s">
        <v>103</v>
      </c>
      <c r="CC7" s="38" t="s">
        <v>102</v>
      </c>
      <c r="CD7" s="38" t="s">
        <v>30</v>
      </c>
      <c r="CE7" s="38" t="s">
        <v>103</v>
      </c>
      <c r="CF7" s="38" t="s">
        <v>102</v>
      </c>
      <c r="CG7" s="38" t="s">
        <v>30</v>
      </c>
      <c r="CH7" s="38" t="s">
        <v>103</v>
      </c>
      <c r="CI7" s="38" t="s">
        <v>102</v>
      </c>
      <c r="CJ7" s="38" t="s">
        <v>30</v>
      </c>
      <c r="CK7" s="38" t="s">
        <v>103</v>
      </c>
      <c r="CL7" s="38" t="s">
        <v>102</v>
      </c>
      <c r="CM7" s="38" t="s">
        <v>30</v>
      </c>
      <c r="CN7" s="38" t="s">
        <v>103</v>
      </c>
      <c r="CO7" s="38" t="s">
        <v>102</v>
      </c>
      <c r="CP7" s="38" t="s">
        <v>30</v>
      </c>
      <c r="CQ7" s="38" t="s">
        <v>103</v>
      </c>
      <c r="CR7" s="38" t="s">
        <v>102</v>
      </c>
      <c r="CS7" s="38" t="s">
        <v>30</v>
      </c>
      <c r="CT7" s="38" t="s">
        <v>103</v>
      </c>
      <c r="CU7" s="38" t="s">
        <v>102</v>
      </c>
    </row>
    <row r="8" spans="2:99" x14ac:dyDescent="0.3">
      <c r="B8" s="16"/>
      <c r="C8" s="39" t="s">
        <v>8</v>
      </c>
      <c r="D8" s="17">
        <f t="shared" ref="D8:D29" si="0">BC8+G8</f>
        <v>9863403392</v>
      </c>
      <c r="E8" s="17">
        <f t="shared" ref="E8:E29" si="1">BF8+H8</f>
        <v>10804660829</v>
      </c>
      <c r="F8" s="40">
        <f t="shared" ref="F8:F30" si="2">IFERROR(E8/D8*100,"-")</f>
        <v>109.54292752300321</v>
      </c>
      <c r="G8" s="24">
        <v>7892686421</v>
      </c>
      <c r="H8" s="24">
        <v>8717139769</v>
      </c>
      <c r="I8" s="41">
        <f t="shared" ref="I8:I30" si="3">IFERROR(H8/G8*100,"-")</f>
        <v>110.44578872164976</v>
      </c>
      <c r="J8" s="24">
        <v>0</v>
      </c>
      <c r="K8" s="24">
        <v>0</v>
      </c>
      <c r="L8" s="41" t="str">
        <f t="shared" ref="L8:L30" si="4">IFERROR(K8/J8*100,"-")</f>
        <v>-</v>
      </c>
      <c r="M8" s="24">
        <v>0</v>
      </c>
      <c r="N8" s="24">
        <v>0</v>
      </c>
      <c r="O8" s="41" t="str">
        <f t="shared" ref="O8:O30" si="5">IFERROR(N8/M8*100,"-")</f>
        <v>-</v>
      </c>
      <c r="P8" s="24">
        <v>2253150517</v>
      </c>
      <c r="Q8" s="24">
        <v>2444251412</v>
      </c>
      <c r="R8" s="41">
        <f t="shared" ref="R8:R30" si="6">IFERROR(Q8/P8*100,"-")</f>
        <v>108.48149706635866</v>
      </c>
      <c r="S8" s="24">
        <v>3045102668</v>
      </c>
      <c r="T8" s="24">
        <v>3489058035</v>
      </c>
      <c r="U8" s="41">
        <f t="shared" ref="U8:U30" si="7">IFERROR(T8/S8*100,"-")</f>
        <v>114.57932343843062</v>
      </c>
      <c r="V8" s="24">
        <v>30444059</v>
      </c>
      <c r="W8" s="24">
        <v>37672679</v>
      </c>
      <c r="X8" s="41">
        <f t="shared" ref="X8:X30" si="8">IFERROR(W8/V8*100,"-")</f>
        <v>123.74394294794922</v>
      </c>
      <c r="Y8" s="24">
        <v>1875934533</v>
      </c>
      <c r="Z8" s="24">
        <v>884545148</v>
      </c>
      <c r="AA8" s="24">
        <f t="shared" ref="AA8:AA29" si="9">Y8-Z8</f>
        <v>991389385</v>
      </c>
      <c r="AB8" s="24">
        <v>2002648927</v>
      </c>
      <c r="AC8" s="24">
        <v>958557778</v>
      </c>
      <c r="AD8" s="24">
        <f t="shared" ref="AD8:AD29" si="10">AB8-AC8</f>
        <v>1044091149</v>
      </c>
      <c r="AE8" s="41">
        <f t="shared" ref="AE8:AG30" si="11">IFERROR(AB8/Y8*100,"-")</f>
        <v>106.75473433485752</v>
      </c>
      <c r="AF8" s="41">
        <f t="shared" si="11"/>
        <v>108.36730947734507</v>
      </c>
      <c r="AG8" s="41">
        <f t="shared" si="11"/>
        <v>105.31594999879891</v>
      </c>
      <c r="AH8" s="24">
        <v>588642216</v>
      </c>
      <c r="AI8" s="24">
        <v>134496296</v>
      </c>
      <c r="AJ8" s="24">
        <f t="shared" ref="AJ8:AJ29" si="12">AH8-AI8</f>
        <v>454145920</v>
      </c>
      <c r="AK8" s="24">
        <v>640578035</v>
      </c>
      <c r="AL8" s="24">
        <v>145053942</v>
      </c>
      <c r="AM8" s="24">
        <f t="shared" ref="AM8:AM29" si="13">AK8-AL8</f>
        <v>495524093</v>
      </c>
      <c r="AN8" s="41">
        <f t="shared" ref="AN8:AP30" si="14">IFERROR(AK8/AH8*100,"-")</f>
        <v>108.82298577783283</v>
      </c>
      <c r="AO8" s="41">
        <f t="shared" si="14"/>
        <v>107.84976710436696</v>
      </c>
      <c r="AP8" s="41">
        <f t="shared" si="14"/>
        <v>109.11120659192535</v>
      </c>
      <c r="AQ8" s="24">
        <v>0</v>
      </c>
      <c r="AR8" s="24">
        <v>0</v>
      </c>
      <c r="AS8" s="41" t="str">
        <f t="shared" ref="AS8:AS30" si="15">IFERROR(AR8/AQ8*100,"-")</f>
        <v>-</v>
      </c>
      <c r="AT8" s="24">
        <v>0</v>
      </c>
      <c r="AU8" s="24">
        <v>0</v>
      </c>
      <c r="AV8" s="41" t="str">
        <f t="shared" ref="AV8:AV30" si="16">IFERROR(AU8/AT8*100,"-")</f>
        <v>-</v>
      </c>
      <c r="AW8" s="24">
        <v>99412428</v>
      </c>
      <c r="AX8" s="24">
        <v>102930682</v>
      </c>
      <c r="AY8" s="41">
        <f t="shared" ref="AY8:AY30" si="17">IFERROR(AX8/AW8*100,"-")</f>
        <v>103.53904845780448</v>
      </c>
      <c r="AZ8" s="24">
        <v>0</v>
      </c>
      <c r="BA8" s="24">
        <v>0</v>
      </c>
      <c r="BB8" s="41" t="str">
        <f t="shared" ref="BB8:BB30" si="18">IFERROR(BA8/AZ8*100,"-")</f>
        <v>-</v>
      </c>
      <c r="BC8" s="22">
        <v>1970716971</v>
      </c>
      <c r="BD8" s="22">
        <v>9474900</v>
      </c>
      <c r="BE8" s="22">
        <f t="shared" ref="BE8:BE29" si="19">BC8-BD8</f>
        <v>1961242071</v>
      </c>
      <c r="BF8" s="22">
        <v>2087521060</v>
      </c>
      <c r="BG8" s="22">
        <v>10458700</v>
      </c>
      <c r="BH8" s="22">
        <f t="shared" ref="BH8:BH29" si="20">BF8-BG8</f>
        <v>2077062360</v>
      </c>
      <c r="BI8" s="42">
        <f t="shared" ref="BI8:BK30" si="21">IFERROR(BF8/BC8*100,"-")</f>
        <v>105.92698447919338</v>
      </c>
      <c r="BJ8" s="42">
        <f t="shared" si="21"/>
        <v>110.38322304193184</v>
      </c>
      <c r="BK8" s="42">
        <f t="shared" si="21"/>
        <v>105.90545607360673</v>
      </c>
      <c r="BL8" s="22">
        <v>0</v>
      </c>
      <c r="BM8" s="22">
        <v>0</v>
      </c>
      <c r="BN8" s="22">
        <f t="shared" ref="BN8:BN29" si="22">BL8-BM8</f>
        <v>0</v>
      </c>
      <c r="BO8" s="22">
        <v>0</v>
      </c>
      <c r="BP8" s="22">
        <v>0</v>
      </c>
      <c r="BQ8" s="22">
        <f t="shared" ref="BQ8:BQ29" si="23">BO8-BP8</f>
        <v>0</v>
      </c>
      <c r="BR8" s="42" t="str">
        <f t="shared" ref="BR8:BT30" si="24">IFERROR(BO8/BL8*100,"-")</f>
        <v>-</v>
      </c>
      <c r="BS8" s="42" t="str">
        <f t="shared" si="24"/>
        <v>-</v>
      </c>
      <c r="BT8" s="42" t="str">
        <f t="shared" si="24"/>
        <v>-</v>
      </c>
      <c r="BU8" s="22">
        <v>103869099</v>
      </c>
      <c r="BV8" s="22">
        <v>20200</v>
      </c>
      <c r="BW8" s="22">
        <f t="shared" ref="BW8:BW29" si="25">BU8-BV8</f>
        <v>103848899</v>
      </c>
      <c r="BX8" s="22">
        <v>97651142</v>
      </c>
      <c r="BY8" s="22">
        <v>59400</v>
      </c>
      <c r="BZ8" s="22">
        <f t="shared" ref="BZ8:BZ29" si="26">BX8-BY8</f>
        <v>97591742</v>
      </c>
      <c r="CA8" s="42">
        <f t="shared" ref="CA8:CC30" si="27">IFERROR(BX8/BU8*100,"-")</f>
        <v>94.01366040539159</v>
      </c>
      <c r="CB8" s="42">
        <f t="shared" si="27"/>
        <v>294.05940594059405</v>
      </c>
      <c r="CC8" s="42">
        <f t="shared" si="27"/>
        <v>93.974748831954386</v>
      </c>
      <c r="CD8" s="22">
        <v>461767447</v>
      </c>
      <c r="CE8" s="22">
        <v>9289800</v>
      </c>
      <c r="CF8" s="22">
        <f t="shared" ref="CF8:CF29" si="28">CD8-CE8</f>
        <v>452477647</v>
      </c>
      <c r="CG8" s="22">
        <v>472884845</v>
      </c>
      <c r="CH8" s="22">
        <v>10288600</v>
      </c>
      <c r="CI8" s="22">
        <f t="shared" ref="CI8:CI29" si="29">CG8-CH8</f>
        <v>462596245</v>
      </c>
      <c r="CJ8" s="42">
        <f t="shared" ref="CJ8:CL30" si="30">IFERROR(CG8/CD8*100,"-")</f>
        <v>102.40757508400111</v>
      </c>
      <c r="CK8" s="43">
        <f t="shared" si="30"/>
        <v>110.75157699842839</v>
      </c>
      <c r="CL8" s="43">
        <f t="shared" si="30"/>
        <v>102.23626472314994</v>
      </c>
      <c r="CM8" s="23">
        <v>1405080425</v>
      </c>
      <c r="CN8" s="23">
        <v>164900</v>
      </c>
      <c r="CO8" s="23">
        <f t="shared" ref="CO8:CO29" si="31">CM8-CN8</f>
        <v>1404915525</v>
      </c>
      <c r="CP8" s="22">
        <v>1516985073</v>
      </c>
      <c r="CQ8" s="22">
        <v>110700</v>
      </c>
      <c r="CR8" s="22">
        <f t="shared" ref="CR8:CR29" si="32">CP8-CQ8</f>
        <v>1516874373</v>
      </c>
      <c r="CS8" s="42">
        <f t="shared" ref="CS8:CU30" si="33">IFERROR(CP8/CM8*100,"-")</f>
        <v>107.96428773819122</v>
      </c>
      <c r="CT8" s="42">
        <f t="shared" si="33"/>
        <v>67.131594906003627</v>
      </c>
      <c r="CU8" s="43">
        <f t="shared" si="33"/>
        <v>107.969080418554</v>
      </c>
    </row>
    <row r="9" spans="2:99" x14ac:dyDescent="0.3">
      <c r="B9" s="18"/>
      <c r="C9" s="18" t="s">
        <v>9</v>
      </c>
      <c r="D9" s="17">
        <f t="shared" si="0"/>
        <v>1783086057</v>
      </c>
      <c r="E9" s="17">
        <f t="shared" si="1"/>
        <v>1912543664</v>
      </c>
      <c r="F9" s="40">
        <f t="shared" si="2"/>
        <v>107.2603117775375</v>
      </c>
      <c r="G9" s="24">
        <v>831292749</v>
      </c>
      <c r="H9" s="24">
        <v>906244264</v>
      </c>
      <c r="I9" s="41">
        <f t="shared" si="3"/>
        <v>109.01625992650155</v>
      </c>
      <c r="J9" s="24">
        <v>24145871</v>
      </c>
      <c r="K9" s="24">
        <v>33109776</v>
      </c>
      <c r="L9" s="41">
        <f t="shared" si="4"/>
        <v>137.12396624665143</v>
      </c>
      <c r="M9" s="24">
        <v>13297535</v>
      </c>
      <c r="N9" s="24">
        <v>2950879</v>
      </c>
      <c r="O9" s="41">
        <f t="shared" si="5"/>
        <v>22.191173025677315</v>
      </c>
      <c r="P9" s="24">
        <v>0</v>
      </c>
      <c r="Q9" s="24">
        <v>0</v>
      </c>
      <c r="R9" s="41" t="str">
        <f t="shared" si="6"/>
        <v>-</v>
      </c>
      <c r="S9" s="24">
        <v>0</v>
      </c>
      <c r="T9" s="24">
        <v>0</v>
      </c>
      <c r="U9" s="41" t="str">
        <f t="shared" si="7"/>
        <v>-</v>
      </c>
      <c r="V9" s="24">
        <v>0</v>
      </c>
      <c r="W9" s="24">
        <v>0</v>
      </c>
      <c r="X9" s="41" t="str">
        <f t="shared" si="8"/>
        <v>-</v>
      </c>
      <c r="Y9" s="24">
        <v>614360476</v>
      </c>
      <c r="Z9" s="24">
        <v>0</v>
      </c>
      <c r="AA9" s="24">
        <f t="shared" si="9"/>
        <v>614360476</v>
      </c>
      <c r="AB9" s="24">
        <v>686239433</v>
      </c>
      <c r="AC9" s="24">
        <v>0</v>
      </c>
      <c r="AD9" s="24">
        <f t="shared" si="10"/>
        <v>686239433</v>
      </c>
      <c r="AE9" s="41">
        <f t="shared" si="11"/>
        <v>111.69980163242141</v>
      </c>
      <c r="AF9" s="41" t="str">
        <f t="shared" si="11"/>
        <v>-</v>
      </c>
      <c r="AG9" s="41">
        <f t="shared" si="11"/>
        <v>111.69980163242141</v>
      </c>
      <c r="AH9" s="24">
        <v>14504912</v>
      </c>
      <c r="AI9" s="24">
        <v>0</v>
      </c>
      <c r="AJ9" s="24">
        <f t="shared" si="12"/>
        <v>14504912</v>
      </c>
      <c r="AK9" s="24">
        <v>18031699</v>
      </c>
      <c r="AL9" s="24">
        <v>0</v>
      </c>
      <c r="AM9" s="24">
        <f t="shared" si="13"/>
        <v>18031699</v>
      </c>
      <c r="AN9" s="41">
        <f t="shared" si="14"/>
        <v>124.3144322419881</v>
      </c>
      <c r="AO9" s="41" t="str">
        <f t="shared" si="14"/>
        <v>-</v>
      </c>
      <c r="AP9" s="41">
        <f t="shared" si="14"/>
        <v>124.3144322419881</v>
      </c>
      <c r="AQ9" s="24">
        <v>0</v>
      </c>
      <c r="AR9" s="24">
        <v>0</v>
      </c>
      <c r="AS9" s="41" t="str">
        <f t="shared" si="15"/>
        <v>-</v>
      </c>
      <c r="AT9" s="24">
        <v>0</v>
      </c>
      <c r="AU9" s="24">
        <v>0</v>
      </c>
      <c r="AV9" s="41" t="str">
        <f t="shared" si="16"/>
        <v>-</v>
      </c>
      <c r="AW9" s="24">
        <v>0</v>
      </c>
      <c r="AX9" s="24">
        <v>0</v>
      </c>
      <c r="AY9" s="41" t="str">
        <f t="shared" si="17"/>
        <v>-</v>
      </c>
      <c r="AZ9" s="24">
        <v>164983954</v>
      </c>
      <c r="BA9" s="24">
        <v>165912477</v>
      </c>
      <c r="BB9" s="41">
        <f t="shared" si="18"/>
        <v>100.56279594317397</v>
      </c>
      <c r="BC9" s="22">
        <v>951793308</v>
      </c>
      <c r="BD9" s="22">
        <v>0</v>
      </c>
      <c r="BE9" s="22">
        <f t="shared" si="19"/>
        <v>951793308</v>
      </c>
      <c r="BF9" s="22">
        <v>1006299400</v>
      </c>
      <c r="BG9" s="22">
        <v>0</v>
      </c>
      <c r="BH9" s="22">
        <f t="shared" si="20"/>
        <v>1006299400</v>
      </c>
      <c r="BI9" s="42">
        <f t="shared" si="21"/>
        <v>105.72667316967519</v>
      </c>
      <c r="BJ9" s="42" t="str">
        <f t="shared" si="21"/>
        <v>-</v>
      </c>
      <c r="BK9" s="42">
        <f t="shared" si="21"/>
        <v>105.72667316967519</v>
      </c>
      <c r="BL9" s="22">
        <v>511068263</v>
      </c>
      <c r="BM9" s="22">
        <v>0</v>
      </c>
      <c r="BN9" s="22">
        <f t="shared" si="22"/>
        <v>511068263</v>
      </c>
      <c r="BO9" s="22">
        <v>526847803</v>
      </c>
      <c r="BP9" s="22">
        <v>0</v>
      </c>
      <c r="BQ9" s="22">
        <f t="shared" si="23"/>
        <v>526847803</v>
      </c>
      <c r="BR9" s="42">
        <f t="shared" si="24"/>
        <v>103.08756014458287</v>
      </c>
      <c r="BS9" s="42" t="str">
        <f t="shared" si="24"/>
        <v>-</v>
      </c>
      <c r="BT9" s="42">
        <f t="shared" si="24"/>
        <v>103.08756014458287</v>
      </c>
      <c r="BU9" s="22">
        <v>0</v>
      </c>
      <c r="BV9" s="22">
        <v>0</v>
      </c>
      <c r="BW9" s="22">
        <f t="shared" si="25"/>
        <v>0</v>
      </c>
      <c r="BX9" s="22">
        <v>0</v>
      </c>
      <c r="BY9" s="22">
        <v>0</v>
      </c>
      <c r="BZ9" s="22">
        <f t="shared" si="26"/>
        <v>0</v>
      </c>
      <c r="CA9" s="42" t="str">
        <f t="shared" si="27"/>
        <v>-</v>
      </c>
      <c r="CB9" s="42" t="str">
        <f t="shared" si="27"/>
        <v>-</v>
      </c>
      <c r="CC9" s="42" t="str">
        <f t="shared" si="27"/>
        <v>-</v>
      </c>
      <c r="CD9" s="22">
        <v>0</v>
      </c>
      <c r="CE9" s="22">
        <v>0</v>
      </c>
      <c r="CF9" s="22">
        <f t="shared" si="28"/>
        <v>0</v>
      </c>
      <c r="CG9" s="22">
        <v>0</v>
      </c>
      <c r="CH9" s="22">
        <v>0</v>
      </c>
      <c r="CI9" s="22">
        <f t="shared" si="29"/>
        <v>0</v>
      </c>
      <c r="CJ9" s="42" t="str">
        <f t="shared" si="30"/>
        <v>-</v>
      </c>
      <c r="CK9" s="43" t="str">
        <f t="shared" si="30"/>
        <v>-</v>
      </c>
      <c r="CL9" s="43" t="str">
        <f t="shared" si="30"/>
        <v>-</v>
      </c>
      <c r="CM9" s="23">
        <v>156266916</v>
      </c>
      <c r="CN9" s="23">
        <v>0</v>
      </c>
      <c r="CO9" s="23">
        <f t="shared" si="31"/>
        <v>156266916</v>
      </c>
      <c r="CP9" s="22">
        <v>156044031</v>
      </c>
      <c r="CQ9" s="22">
        <v>0</v>
      </c>
      <c r="CR9" s="22">
        <f t="shared" si="32"/>
        <v>156044031</v>
      </c>
      <c r="CS9" s="42">
        <f t="shared" si="33"/>
        <v>99.857369041569882</v>
      </c>
      <c r="CT9" s="42" t="str">
        <f t="shared" si="33"/>
        <v>-</v>
      </c>
      <c r="CU9" s="43">
        <f t="shared" si="33"/>
        <v>99.857369041569882</v>
      </c>
    </row>
    <row r="10" spans="2:99" x14ac:dyDescent="0.3">
      <c r="B10" s="18"/>
      <c r="C10" s="18" t="s">
        <v>10</v>
      </c>
      <c r="D10" s="17">
        <f t="shared" si="0"/>
        <v>768822127</v>
      </c>
      <c r="E10" s="17">
        <f t="shared" si="1"/>
        <v>853732277</v>
      </c>
      <c r="F10" s="40">
        <f t="shared" si="2"/>
        <v>111.04418655734136</v>
      </c>
      <c r="G10" s="24">
        <v>768822127</v>
      </c>
      <c r="H10" s="24">
        <v>853732277</v>
      </c>
      <c r="I10" s="41">
        <f t="shared" si="3"/>
        <v>111.04418655734136</v>
      </c>
      <c r="J10" s="24">
        <v>169244292</v>
      </c>
      <c r="K10" s="24">
        <v>193291887</v>
      </c>
      <c r="L10" s="41">
        <f t="shared" si="4"/>
        <v>114.2088071129749</v>
      </c>
      <c r="M10" s="24">
        <v>0</v>
      </c>
      <c r="N10" s="24">
        <v>0</v>
      </c>
      <c r="O10" s="41" t="str">
        <f t="shared" si="5"/>
        <v>-</v>
      </c>
      <c r="P10" s="24">
        <v>0</v>
      </c>
      <c r="Q10" s="24">
        <v>0</v>
      </c>
      <c r="R10" s="41" t="str">
        <f t="shared" si="6"/>
        <v>-</v>
      </c>
      <c r="S10" s="24">
        <v>0</v>
      </c>
      <c r="T10" s="24">
        <v>0</v>
      </c>
      <c r="U10" s="41" t="str">
        <f t="shared" si="7"/>
        <v>-</v>
      </c>
      <c r="V10" s="24">
        <v>57314727</v>
      </c>
      <c r="W10" s="24">
        <v>59962364</v>
      </c>
      <c r="X10" s="41">
        <f t="shared" si="8"/>
        <v>104.61947066414537</v>
      </c>
      <c r="Y10" s="24">
        <v>240223399</v>
      </c>
      <c r="Z10" s="24">
        <v>2318738</v>
      </c>
      <c r="AA10" s="24">
        <f t="shared" si="9"/>
        <v>237904661</v>
      </c>
      <c r="AB10" s="24">
        <v>246176349</v>
      </c>
      <c r="AC10" s="24">
        <v>2181668</v>
      </c>
      <c r="AD10" s="24">
        <f t="shared" si="10"/>
        <v>243994681</v>
      </c>
      <c r="AE10" s="41">
        <f t="shared" si="11"/>
        <v>102.47808915566962</v>
      </c>
      <c r="AF10" s="41">
        <f t="shared" si="11"/>
        <v>94.088594744209999</v>
      </c>
      <c r="AG10" s="41">
        <f t="shared" si="11"/>
        <v>102.55985737076416</v>
      </c>
      <c r="AH10" s="24">
        <v>239455518</v>
      </c>
      <c r="AI10" s="24">
        <v>0</v>
      </c>
      <c r="AJ10" s="24">
        <f t="shared" si="12"/>
        <v>239455518</v>
      </c>
      <c r="AK10" s="24">
        <v>272683320</v>
      </c>
      <c r="AL10" s="24">
        <v>0</v>
      </c>
      <c r="AM10" s="24">
        <f t="shared" si="13"/>
        <v>272683320</v>
      </c>
      <c r="AN10" s="41">
        <f t="shared" si="14"/>
        <v>113.87639853845424</v>
      </c>
      <c r="AO10" s="41" t="str">
        <f t="shared" si="14"/>
        <v>-</v>
      </c>
      <c r="AP10" s="41">
        <f t="shared" si="14"/>
        <v>113.87639853845424</v>
      </c>
      <c r="AQ10" s="24">
        <v>0</v>
      </c>
      <c r="AR10" s="24">
        <v>0</v>
      </c>
      <c r="AS10" s="41" t="str">
        <f t="shared" si="15"/>
        <v>-</v>
      </c>
      <c r="AT10" s="24">
        <v>0</v>
      </c>
      <c r="AU10" s="24">
        <v>0</v>
      </c>
      <c r="AV10" s="41" t="str">
        <f t="shared" si="16"/>
        <v>-</v>
      </c>
      <c r="AW10" s="24">
        <v>0</v>
      </c>
      <c r="AX10" s="24">
        <v>0</v>
      </c>
      <c r="AY10" s="41" t="str">
        <f t="shared" si="17"/>
        <v>-</v>
      </c>
      <c r="AZ10" s="24">
        <v>62584191</v>
      </c>
      <c r="BA10" s="24">
        <v>81618358</v>
      </c>
      <c r="BB10" s="41">
        <f t="shared" si="18"/>
        <v>130.4136982452965</v>
      </c>
      <c r="BC10" s="22">
        <v>0</v>
      </c>
      <c r="BD10" s="22">
        <v>0</v>
      </c>
      <c r="BE10" s="22">
        <f t="shared" si="19"/>
        <v>0</v>
      </c>
      <c r="BF10" s="22">
        <v>0</v>
      </c>
      <c r="BG10" s="22">
        <v>0</v>
      </c>
      <c r="BH10" s="22">
        <f t="shared" si="20"/>
        <v>0</v>
      </c>
      <c r="BI10" s="42" t="str">
        <f t="shared" si="21"/>
        <v>-</v>
      </c>
      <c r="BJ10" s="42" t="str">
        <f t="shared" si="21"/>
        <v>-</v>
      </c>
      <c r="BK10" s="42" t="str">
        <f t="shared" si="21"/>
        <v>-</v>
      </c>
      <c r="BL10" s="22">
        <v>0</v>
      </c>
      <c r="BM10" s="22">
        <v>0</v>
      </c>
      <c r="BN10" s="22">
        <f t="shared" si="22"/>
        <v>0</v>
      </c>
      <c r="BO10" s="22">
        <v>0</v>
      </c>
      <c r="BP10" s="22">
        <v>0</v>
      </c>
      <c r="BQ10" s="22">
        <f t="shared" si="23"/>
        <v>0</v>
      </c>
      <c r="BR10" s="42" t="str">
        <f t="shared" si="24"/>
        <v>-</v>
      </c>
      <c r="BS10" s="42" t="str">
        <f t="shared" si="24"/>
        <v>-</v>
      </c>
      <c r="BT10" s="42" t="str">
        <f t="shared" si="24"/>
        <v>-</v>
      </c>
      <c r="BU10" s="22">
        <v>0</v>
      </c>
      <c r="BV10" s="22">
        <v>0</v>
      </c>
      <c r="BW10" s="22">
        <f t="shared" si="25"/>
        <v>0</v>
      </c>
      <c r="BX10" s="22">
        <v>0</v>
      </c>
      <c r="BY10" s="22">
        <v>0</v>
      </c>
      <c r="BZ10" s="22">
        <f t="shared" si="26"/>
        <v>0</v>
      </c>
      <c r="CA10" s="42" t="str">
        <f t="shared" si="27"/>
        <v>-</v>
      </c>
      <c r="CB10" s="42" t="str">
        <f t="shared" si="27"/>
        <v>-</v>
      </c>
      <c r="CC10" s="42" t="str">
        <f t="shared" si="27"/>
        <v>-</v>
      </c>
      <c r="CD10" s="22">
        <v>0</v>
      </c>
      <c r="CE10" s="22">
        <v>0</v>
      </c>
      <c r="CF10" s="22">
        <f t="shared" si="28"/>
        <v>0</v>
      </c>
      <c r="CG10" s="22">
        <v>0</v>
      </c>
      <c r="CH10" s="22">
        <v>0</v>
      </c>
      <c r="CI10" s="22">
        <f t="shared" si="29"/>
        <v>0</v>
      </c>
      <c r="CJ10" s="42" t="str">
        <f t="shared" si="30"/>
        <v>-</v>
      </c>
      <c r="CK10" s="43" t="str">
        <f t="shared" si="30"/>
        <v>-</v>
      </c>
      <c r="CL10" s="43" t="str">
        <f t="shared" si="30"/>
        <v>-</v>
      </c>
      <c r="CM10" s="23">
        <v>0</v>
      </c>
      <c r="CN10" s="23">
        <v>0</v>
      </c>
      <c r="CO10" s="23">
        <f t="shared" si="31"/>
        <v>0</v>
      </c>
      <c r="CP10" s="22">
        <v>0</v>
      </c>
      <c r="CQ10" s="22">
        <v>0</v>
      </c>
      <c r="CR10" s="22">
        <f t="shared" si="32"/>
        <v>0</v>
      </c>
      <c r="CS10" s="42" t="str">
        <f t="shared" si="33"/>
        <v>-</v>
      </c>
      <c r="CT10" s="42" t="str">
        <f t="shared" si="33"/>
        <v>-</v>
      </c>
      <c r="CU10" s="43" t="str">
        <f t="shared" si="33"/>
        <v>-</v>
      </c>
    </row>
    <row r="11" spans="2:99" x14ac:dyDescent="0.3">
      <c r="B11" s="18"/>
      <c r="C11" s="18" t="s">
        <v>11</v>
      </c>
      <c r="D11" s="17">
        <f t="shared" si="0"/>
        <v>7239071759</v>
      </c>
      <c r="E11" s="17">
        <f t="shared" si="1"/>
        <v>8039311076</v>
      </c>
      <c r="F11" s="40">
        <f t="shared" si="2"/>
        <v>111.05444653183744</v>
      </c>
      <c r="G11" s="24">
        <v>6438278268</v>
      </c>
      <c r="H11" s="24">
        <v>7180804514</v>
      </c>
      <c r="I11" s="41">
        <f t="shared" si="3"/>
        <v>111.53299399453667</v>
      </c>
      <c r="J11" s="24">
        <v>15148863</v>
      </c>
      <c r="K11" s="24">
        <v>20748197</v>
      </c>
      <c r="L11" s="41">
        <f t="shared" si="4"/>
        <v>136.96207431541231</v>
      </c>
      <c r="M11" s="24">
        <v>760026233</v>
      </c>
      <c r="N11" s="24">
        <v>844547682</v>
      </c>
      <c r="O11" s="41">
        <f t="shared" si="5"/>
        <v>111.12085942959813</v>
      </c>
      <c r="P11" s="24">
        <v>2221985537</v>
      </c>
      <c r="Q11" s="24">
        <v>2276587603</v>
      </c>
      <c r="R11" s="41">
        <f t="shared" si="6"/>
        <v>102.45735469879433</v>
      </c>
      <c r="S11" s="24">
        <v>1366669497</v>
      </c>
      <c r="T11" s="24">
        <v>1636977340</v>
      </c>
      <c r="U11" s="41">
        <f t="shared" si="7"/>
        <v>119.77858169757629</v>
      </c>
      <c r="V11" s="24">
        <v>21226828</v>
      </c>
      <c r="W11" s="24">
        <v>23769090</v>
      </c>
      <c r="X11" s="41">
        <f t="shared" si="8"/>
        <v>111.97664578051887</v>
      </c>
      <c r="Y11" s="24">
        <v>1209567146</v>
      </c>
      <c r="Z11" s="24">
        <v>413443439</v>
      </c>
      <c r="AA11" s="24">
        <f t="shared" si="9"/>
        <v>796123707</v>
      </c>
      <c r="AB11" s="24">
        <v>1412034696</v>
      </c>
      <c r="AC11" s="24">
        <v>436837931</v>
      </c>
      <c r="AD11" s="24">
        <f t="shared" si="10"/>
        <v>975196765</v>
      </c>
      <c r="AE11" s="41">
        <f t="shared" si="11"/>
        <v>116.73884336802249</v>
      </c>
      <c r="AF11" s="41">
        <f t="shared" si="11"/>
        <v>105.65845041744635</v>
      </c>
      <c r="AG11" s="41">
        <f t="shared" si="11"/>
        <v>122.493119652823</v>
      </c>
      <c r="AH11" s="24">
        <v>545339819</v>
      </c>
      <c r="AI11" s="24">
        <v>91454449</v>
      </c>
      <c r="AJ11" s="24">
        <f t="shared" si="12"/>
        <v>453885370</v>
      </c>
      <c r="AK11" s="24">
        <v>604315663</v>
      </c>
      <c r="AL11" s="24">
        <v>105441150</v>
      </c>
      <c r="AM11" s="24">
        <f t="shared" si="13"/>
        <v>498874513</v>
      </c>
      <c r="AN11" s="41">
        <f t="shared" si="14"/>
        <v>110.81451270295008</v>
      </c>
      <c r="AO11" s="41">
        <f t="shared" si="14"/>
        <v>115.29362557309814</v>
      </c>
      <c r="AP11" s="41">
        <f t="shared" si="14"/>
        <v>109.91200553567081</v>
      </c>
      <c r="AQ11" s="24">
        <v>124630353</v>
      </c>
      <c r="AR11" s="24">
        <v>148691439</v>
      </c>
      <c r="AS11" s="41">
        <f t="shared" si="15"/>
        <v>119.30595992133635</v>
      </c>
      <c r="AT11" s="24">
        <v>2159126</v>
      </c>
      <c r="AU11" s="24">
        <v>1129635</v>
      </c>
      <c r="AV11" s="41">
        <f t="shared" si="16"/>
        <v>52.319086519267522</v>
      </c>
      <c r="AW11" s="24">
        <v>93507378</v>
      </c>
      <c r="AX11" s="24">
        <v>112084195</v>
      </c>
      <c r="AY11" s="41">
        <f t="shared" si="17"/>
        <v>119.86668581381888</v>
      </c>
      <c r="AZ11" s="24">
        <v>78017488</v>
      </c>
      <c r="BA11" s="24">
        <v>99918973</v>
      </c>
      <c r="BB11" s="41">
        <f t="shared" si="18"/>
        <v>128.07253291723518</v>
      </c>
      <c r="BC11" s="22">
        <v>800793491</v>
      </c>
      <c r="BD11" s="22">
        <v>4254457</v>
      </c>
      <c r="BE11" s="22">
        <f t="shared" si="19"/>
        <v>796539034</v>
      </c>
      <c r="BF11" s="22">
        <v>858506562</v>
      </c>
      <c r="BG11" s="22">
        <v>5169800</v>
      </c>
      <c r="BH11" s="22">
        <f t="shared" si="20"/>
        <v>853336762</v>
      </c>
      <c r="BI11" s="42">
        <f t="shared" si="21"/>
        <v>107.20698552730869</v>
      </c>
      <c r="BJ11" s="42">
        <f t="shared" si="21"/>
        <v>121.51491953027143</v>
      </c>
      <c r="BK11" s="42">
        <f t="shared" si="21"/>
        <v>107.13056430075716</v>
      </c>
      <c r="BL11" s="22">
        <v>440989140</v>
      </c>
      <c r="BM11" s="22">
        <v>0</v>
      </c>
      <c r="BN11" s="22">
        <f t="shared" si="22"/>
        <v>440989140</v>
      </c>
      <c r="BO11" s="22">
        <v>499340973</v>
      </c>
      <c r="BP11" s="22">
        <v>0</v>
      </c>
      <c r="BQ11" s="22">
        <f t="shared" si="23"/>
        <v>499340973</v>
      </c>
      <c r="BR11" s="42">
        <f t="shared" si="24"/>
        <v>113.23203401335462</v>
      </c>
      <c r="BS11" s="42" t="str">
        <f t="shared" si="24"/>
        <v>-</v>
      </c>
      <c r="BT11" s="42">
        <f t="shared" si="24"/>
        <v>113.23203401335462</v>
      </c>
      <c r="BU11" s="22">
        <v>273580131</v>
      </c>
      <c r="BV11" s="22">
        <v>4136807</v>
      </c>
      <c r="BW11" s="22">
        <f t="shared" si="25"/>
        <v>269443324</v>
      </c>
      <c r="BX11" s="22">
        <v>137119995</v>
      </c>
      <c r="BY11" s="22">
        <v>3351600</v>
      </c>
      <c r="BZ11" s="22">
        <f t="shared" si="26"/>
        <v>133768395</v>
      </c>
      <c r="CA11" s="42">
        <f t="shared" si="27"/>
        <v>50.12059702537389</v>
      </c>
      <c r="CB11" s="42">
        <f t="shared" si="27"/>
        <v>81.019008138402398</v>
      </c>
      <c r="CC11" s="42">
        <f t="shared" si="27"/>
        <v>49.646208714378837</v>
      </c>
      <c r="CD11" s="22">
        <v>24310875</v>
      </c>
      <c r="CE11" s="22">
        <v>70281</v>
      </c>
      <c r="CF11" s="22">
        <f t="shared" si="28"/>
        <v>24240594</v>
      </c>
      <c r="CG11" s="22">
        <v>144351778</v>
      </c>
      <c r="CH11" s="22">
        <v>1800700</v>
      </c>
      <c r="CI11" s="22">
        <f t="shared" si="29"/>
        <v>142551078</v>
      </c>
      <c r="CJ11" s="42">
        <f t="shared" si="30"/>
        <v>593.77450626520022</v>
      </c>
      <c r="CK11" s="43">
        <f t="shared" si="30"/>
        <v>2562.1433957968725</v>
      </c>
      <c r="CL11" s="43">
        <f t="shared" si="30"/>
        <v>588.06759438320694</v>
      </c>
      <c r="CM11" s="23">
        <v>61913345</v>
      </c>
      <c r="CN11" s="23">
        <v>47370</v>
      </c>
      <c r="CO11" s="23">
        <f t="shared" si="31"/>
        <v>61865975</v>
      </c>
      <c r="CP11" s="22">
        <v>77693817</v>
      </c>
      <c r="CQ11" s="22">
        <v>17500</v>
      </c>
      <c r="CR11" s="22">
        <f t="shared" si="32"/>
        <v>77676317</v>
      </c>
      <c r="CS11" s="42">
        <f t="shared" si="33"/>
        <v>125.4879977814153</v>
      </c>
      <c r="CT11" s="42">
        <f t="shared" si="33"/>
        <v>36.943213004010978</v>
      </c>
      <c r="CU11" s="43">
        <f t="shared" si="33"/>
        <v>125.55579541096702</v>
      </c>
    </row>
    <row r="12" spans="2:99" x14ac:dyDescent="0.3">
      <c r="B12" s="18"/>
      <c r="C12" s="18" t="s">
        <v>12</v>
      </c>
      <c r="D12" s="17">
        <f t="shared" si="0"/>
        <v>7627280971</v>
      </c>
      <c r="E12" s="17">
        <f t="shared" si="1"/>
        <v>8342753935</v>
      </c>
      <c r="F12" s="40">
        <f t="shared" si="2"/>
        <v>109.38044588524181</v>
      </c>
      <c r="G12" s="24">
        <v>5759512943</v>
      </c>
      <c r="H12" s="24">
        <v>6384379384</v>
      </c>
      <c r="I12" s="41">
        <f t="shared" si="3"/>
        <v>110.84929311183249</v>
      </c>
      <c r="J12" s="24">
        <v>0</v>
      </c>
      <c r="K12" s="24">
        <v>0</v>
      </c>
      <c r="L12" s="41" t="str">
        <f t="shared" si="4"/>
        <v>-</v>
      </c>
      <c r="M12" s="24">
        <v>59834529</v>
      </c>
      <c r="N12" s="24">
        <v>63282679</v>
      </c>
      <c r="O12" s="41">
        <f t="shared" si="5"/>
        <v>105.7628096312081</v>
      </c>
      <c r="P12" s="24">
        <v>1515812722</v>
      </c>
      <c r="Q12" s="24">
        <v>1630817993</v>
      </c>
      <c r="R12" s="41">
        <f t="shared" si="6"/>
        <v>107.58703692948686</v>
      </c>
      <c r="S12" s="24">
        <v>1439565314</v>
      </c>
      <c r="T12" s="24">
        <v>1597766218</v>
      </c>
      <c r="U12" s="41">
        <f t="shared" si="7"/>
        <v>110.98949123471309</v>
      </c>
      <c r="V12" s="24">
        <v>100892016</v>
      </c>
      <c r="W12" s="24">
        <v>106533691</v>
      </c>
      <c r="X12" s="41">
        <f t="shared" si="8"/>
        <v>105.59179529131424</v>
      </c>
      <c r="Y12" s="24">
        <v>1748952590</v>
      </c>
      <c r="Z12" s="24">
        <v>690336370</v>
      </c>
      <c r="AA12" s="24">
        <f t="shared" si="9"/>
        <v>1058616220</v>
      </c>
      <c r="AB12" s="24">
        <v>1941002894</v>
      </c>
      <c r="AC12" s="24">
        <v>757259269</v>
      </c>
      <c r="AD12" s="24">
        <f t="shared" si="10"/>
        <v>1183743625</v>
      </c>
      <c r="AE12" s="41">
        <f t="shared" si="11"/>
        <v>110.98087535923429</v>
      </c>
      <c r="AF12" s="41">
        <f t="shared" si="11"/>
        <v>109.69424499537811</v>
      </c>
      <c r="AG12" s="41">
        <f t="shared" si="11"/>
        <v>111.81990249497593</v>
      </c>
      <c r="AH12" s="24">
        <v>568051171</v>
      </c>
      <c r="AI12" s="24">
        <v>80897458</v>
      </c>
      <c r="AJ12" s="24">
        <f t="shared" si="12"/>
        <v>487153713</v>
      </c>
      <c r="AK12" s="24">
        <v>618646726</v>
      </c>
      <c r="AL12" s="24">
        <v>84740745</v>
      </c>
      <c r="AM12" s="24">
        <f t="shared" si="13"/>
        <v>533905981</v>
      </c>
      <c r="AN12" s="41">
        <f t="shared" si="14"/>
        <v>108.90686571615218</v>
      </c>
      <c r="AO12" s="41">
        <f t="shared" si="14"/>
        <v>104.75081306015821</v>
      </c>
      <c r="AP12" s="41">
        <f t="shared" si="14"/>
        <v>109.59702589806597</v>
      </c>
      <c r="AQ12" s="24">
        <v>2179295</v>
      </c>
      <c r="AR12" s="24">
        <v>3474036</v>
      </c>
      <c r="AS12" s="41">
        <f t="shared" si="15"/>
        <v>159.41100218189828</v>
      </c>
      <c r="AT12" s="24">
        <v>58490797</v>
      </c>
      <c r="AU12" s="24">
        <v>70969065</v>
      </c>
      <c r="AV12" s="41">
        <f t="shared" si="16"/>
        <v>121.33372879155672</v>
      </c>
      <c r="AW12" s="24">
        <v>194890989</v>
      </c>
      <c r="AX12" s="24">
        <v>224380773</v>
      </c>
      <c r="AY12" s="41">
        <f t="shared" si="17"/>
        <v>115.13142508605156</v>
      </c>
      <c r="AZ12" s="24">
        <v>70843520</v>
      </c>
      <c r="BA12" s="24">
        <v>127505309</v>
      </c>
      <c r="BB12" s="41">
        <f t="shared" si="18"/>
        <v>179.98161158564679</v>
      </c>
      <c r="BC12" s="22">
        <v>1867768028</v>
      </c>
      <c r="BD12" s="22">
        <v>32730400</v>
      </c>
      <c r="BE12" s="22">
        <f t="shared" si="19"/>
        <v>1835037628</v>
      </c>
      <c r="BF12" s="22">
        <v>1958374551</v>
      </c>
      <c r="BG12" s="22">
        <v>51495000</v>
      </c>
      <c r="BH12" s="22">
        <f t="shared" si="20"/>
        <v>1906879551</v>
      </c>
      <c r="BI12" s="42">
        <f t="shared" si="21"/>
        <v>104.85105867761433</v>
      </c>
      <c r="BJ12" s="42">
        <f t="shared" si="21"/>
        <v>157.33079950138097</v>
      </c>
      <c r="BK12" s="42">
        <f t="shared" si="21"/>
        <v>103.91501089153688</v>
      </c>
      <c r="BL12" s="22">
        <v>0</v>
      </c>
      <c r="BM12" s="22">
        <v>0</v>
      </c>
      <c r="BN12" s="22">
        <f t="shared" si="22"/>
        <v>0</v>
      </c>
      <c r="BO12" s="22">
        <v>0</v>
      </c>
      <c r="BP12" s="22">
        <v>0</v>
      </c>
      <c r="BQ12" s="22">
        <f t="shared" si="23"/>
        <v>0</v>
      </c>
      <c r="BR12" s="42" t="str">
        <f t="shared" si="24"/>
        <v>-</v>
      </c>
      <c r="BS12" s="42" t="str">
        <f t="shared" si="24"/>
        <v>-</v>
      </c>
      <c r="BT12" s="42" t="str">
        <f t="shared" si="24"/>
        <v>-</v>
      </c>
      <c r="BU12" s="22">
        <v>282599832</v>
      </c>
      <c r="BV12" s="22">
        <v>225000</v>
      </c>
      <c r="BW12" s="22">
        <f t="shared" si="25"/>
        <v>282374832</v>
      </c>
      <c r="BX12" s="22">
        <v>1534472647</v>
      </c>
      <c r="BY12" s="22">
        <v>160000</v>
      </c>
      <c r="BZ12" s="22">
        <f t="shared" si="26"/>
        <v>1534312647</v>
      </c>
      <c r="CA12" s="42">
        <f t="shared" si="27"/>
        <v>542.98427431478444</v>
      </c>
      <c r="CB12" s="42">
        <f t="shared" si="27"/>
        <v>71.111111111111114</v>
      </c>
      <c r="CC12" s="42">
        <f t="shared" si="27"/>
        <v>543.36026909083739</v>
      </c>
      <c r="CD12" s="22">
        <v>1277966323</v>
      </c>
      <c r="CE12" s="22">
        <v>32370400</v>
      </c>
      <c r="CF12" s="22">
        <f t="shared" si="28"/>
        <v>1245595923</v>
      </c>
      <c r="CG12" s="22">
        <v>139177002</v>
      </c>
      <c r="CH12" s="22">
        <v>51199700</v>
      </c>
      <c r="CI12" s="22">
        <f t="shared" si="29"/>
        <v>87977302</v>
      </c>
      <c r="CJ12" s="42">
        <f t="shared" si="30"/>
        <v>10.890506228151992</v>
      </c>
      <c r="CK12" s="43">
        <f t="shared" si="30"/>
        <v>158.1682648345402</v>
      </c>
      <c r="CL12" s="43">
        <f t="shared" si="30"/>
        <v>7.0630692004922375</v>
      </c>
      <c r="CM12" s="23">
        <v>307201873</v>
      </c>
      <c r="CN12" s="23">
        <v>135000</v>
      </c>
      <c r="CO12" s="23">
        <f t="shared" si="31"/>
        <v>307066873</v>
      </c>
      <c r="CP12" s="22">
        <v>284724902</v>
      </c>
      <c r="CQ12" s="22">
        <v>135300</v>
      </c>
      <c r="CR12" s="22">
        <f t="shared" si="32"/>
        <v>284589602</v>
      </c>
      <c r="CS12" s="42">
        <f t="shared" si="33"/>
        <v>92.683322279093005</v>
      </c>
      <c r="CT12" s="42">
        <f t="shared" si="33"/>
        <v>100.22222222222221</v>
      </c>
      <c r="CU12" s="43">
        <f t="shared" si="33"/>
        <v>92.680007849625639</v>
      </c>
    </row>
    <row r="13" spans="2:99" x14ac:dyDescent="0.3">
      <c r="B13" s="18"/>
      <c r="C13" s="18" t="s">
        <v>13</v>
      </c>
      <c r="D13" s="17">
        <f t="shared" si="0"/>
        <v>234872824</v>
      </c>
      <c r="E13" s="17">
        <f t="shared" si="1"/>
        <v>241832195</v>
      </c>
      <c r="F13" s="40">
        <f t="shared" si="2"/>
        <v>102.9630379885925</v>
      </c>
      <c r="G13" s="24">
        <v>234872824</v>
      </c>
      <c r="H13" s="24">
        <v>241832195</v>
      </c>
      <c r="I13" s="41">
        <f t="shared" si="3"/>
        <v>102.9630379885925</v>
      </c>
      <c r="J13" s="24">
        <v>0</v>
      </c>
      <c r="K13" s="24">
        <v>0</v>
      </c>
      <c r="L13" s="41" t="str">
        <f t="shared" si="4"/>
        <v>-</v>
      </c>
      <c r="M13" s="24">
        <v>0</v>
      </c>
      <c r="N13" s="24">
        <v>0</v>
      </c>
      <c r="O13" s="41" t="str">
        <f t="shared" si="5"/>
        <v>-</v>
      </c>
      <c r="P13" s="24">
        <v>0</v>
      </c>
      <c r="Q13" s="24">
        <v>0</v>
      </c>
      <c r="R13" s="41" t="str">
        <f t="shared" si="6"/>
        <v>-</v>
      </c>
      <c r="S13" s="24">
        <v>0</v>
      </c>
      <c r="T13" s="24">
        <v>0</v>
      </c>
      <c r="U13" s="41" t="str">
        <f t="shared" si="7"/>
        <v>-</v>
      </c>
      <c r="V13" s="24">
        <v>0</v>
      </c>
      <c r="W13" s="24">
        <v>0</v>
      </c>
      <c r="X13" s="41" t="str">
        <f t="shared" si="8"/>
        <v>-</v>
      </c>
      <c r="Y13" s="24">
        <v>0</v>
      </c>
      <c r="Z13" s="24">
        <v>0</v>
      </c>
      <c r="AA13" s="24">
        <f t="shared" si="9"/>
        <v>0</v>
      </c>
      <c r="AB13" s="24">
        <v>0</v>
      </c>
      <c r="AC13" s="24">
        <v>0</v>
      </c>
      <c r="AD13" s="24">
        <f t="shared" si="10"/>
        <v>0</v>
      </c>
      <c r="AE13" s="41" t="str">
        <f t="shared" si="11"/>
        <v>-</v>
      </c>
      <c r="AF13" s="41" t="str">
        <f t="shared" si="11"/>
        <v>-</v>
      </c>
      <c r="AG13" s="41" t="str">
        <f t="shared" si="11"/>
        <v>-</v>
      </c>
      <c r="AH13" s="24">
        <v>0</v>
      </c>
      <c r="AI13" s="24">
        <v>0</v>
      </c>
      <c r="AJ13" s="24">
        <f t="shared" si="12"/>
        <v>0</v>
      </c>
      <c r="AK13" s="24">
        <v>0</v>
      </c>
      <c r="AL13" s="24">
        <v>0</v>
      </c>
      <c r="AM13" s="24">
        <f t="shared" si="13"/>
        <v>0</v>
      </c>
      <c r="AN13" s="41" t="str">
        <f t="shared" si="14"/>
        <v>-</v>
      </c>
      <c r="AO13" s="41" t="str">
        <f t="shared" si="14"/>
        <v>-</v>
      </c>
      <c r="AP13" s="41" t="str">
        <f t="shared" si="14"/>
        <v>-</v>
      </c>
      <c r="AQ13" s="24">
        <v>0</v>
      </c>
      <c r="AR13" s="24">
        <v>0</v>
      </c>
      <c r="AS13" s="41" t="str">
        <f t="shared" si="15"/>
        <v>-</v>
      </c>
      <c r="AT13" s="24">
        <v>234872824</v>
      </c>
      <c r="AU13" s="24">
        <v>241832195</v>
      </c>
      <c r="AV13" s="41">
        <f t="shared" si="16"/>
        <v>102.9630379885925</v>
      </c>
      <c r="AW13" s="24">
        <v>0</v>
      </c>
      <c r="AX13" s="24">
        <v>0</v>
      </c>
      <c r="AY13" s="41" t="str">
        <f t="shared" si="17"/>
        <v>-</v>
      </c>
      <c r="AZ13" s="24">
        <v>0</v>
      </c>
      <c r="BA13" s="24">
        <v>0</v>
      </c>
      <c r="BB13" s="41" t="str">
        <f t="shared" si="18"/>
        <v>-</v>
      </c>
      <c r="BC13" s="22">
        <v>0</v>
      </c>
      <c r="BD13" s="22">
        <v>0</v>
      </c>
      <c r="BE13" s="22">
        <f t="shared" si="19"/>
        <v>0</v>
      </c>
      <c r="BF13" s="22">
        <v>0</v>
      </c>
      <c r="BG13" s="22">
        <v>0</v>
      </c>
      <c r="BH13" s="22">
        <f t="shared" si="20"/>
        <v>0</v>
      </c>
      <c r="BI13" s="42" t="str">
        <f t="shared" si="21"/>
        <v>-</v>
      </c>
      <c r="BJ13" s="42" t="str">
        <f t="shared" si="21"/>
        <v>-</v>
      </c>
      <c r="BK13" s="42" t="str">
        <f t="shared" si="21"/>
        <v>-</v>
      </c>
      <c r="BL13" s="22">
        <v>0</v>
      </c>
      <c r="BM13" s="22">
        <v>0</v>
      </c>
      <c r="BN13" s="22">
        <f t="shared" si="22"/>
        <v>0</v>
      </c>
      <c r="BO13" s="22">
        <v>0</v>
      </c>
      <c r="BP13" s="22">
        <v>0</v>
      </c>
      <c r="BQ13" s="22">
        <f t="shared" si="23"/>
        <v>0</v>
      </c>
      <c r="BR13" s="42" t="str">
        <f t="shared" si="24"/>
        <v>-</v>
      </c>
      <c r="BS13" s="42" t="str">
        <f t="shared" si="24"/>
        <v>-</v>
      </c>
      <c r="BT13" s="42" t="str">
        <f t="shared" si="24"/>
        <v>-</v>
      </c>
      <c r="BU13" s="22">
        <v>0</v>
      </c>
      <c r="BV13" s="22">
        <v>0</v>
      </c>
      <c r="BW13" s="22">
        <f t="shared" si="25"/>
        <v>0</v>
      </c>
      <c r="BX13" s="22">
        <v>0</v>
      </c>
      <c r="BY13" s="22">
        <v>0</v>
      </c>
      <c r="BZ13" s="22">
        <f t="shared" si="26"/>
        <v>0</v>
      </c>
      <c r="CA13" s="42" t="str">
        <f t="shared" si="27"/>
        <v>-</v>
      </c>
      <c r="CB13" s="42" t="str">
        <f t="shared" si="27"/>
        <v>-</v>
      </c>
      <c r="CC13" s="42" t="str">
        <f t="shared" si="27"/>
        <v>-</v>
      </c>
      <c r="CD13" s="22">
        <v>0</v>
      </c>
      <c r="CE13" s="22">
        <v>0</v>
      </c>
      <c r="CF13" s="22">
        <f t="shared" si="28"/>
        <v>0</v>
      </c>
      <c r="CG13" s="22">
        <v>0</v>
      </c>
      <c r="CH13" s="22">
        <v>0</v>
      </c>
      <c r="CI13" s="22">
        <f t="shared" si="29"/>
        <v>0</v>
      </c>
      <c r="CJ13" s="42" t="str">
        <f t="shared" si="30"/>
        <v>-</v>
      </c>
      <c r="CK13" s="43" t="str">
        <f t="shared" si="30"/>
        <v>-</v>
      </c>
      <c r="CL13" s="43" t="str">
        <f t="shared" si="30"/>
        <v>-</v>
      </c>
      <c r="CM13" s="23">
        <v>0</v>
      </c>
      <c r="CN13" s="23">
        <v>0</v>
      </c>
      <c r="CO13" s="23">
        <f t="shared" si="31"/>
        <v>0</v>
      </c>
      <c r="CP13" s="22">
        <v>0</v>
      </c>
      <c r="CQ13" s="22">
        <v>0</v>
      </c>
      <c r="CR13" s="22">
        <f t="shared" si="32"/>
        <v>0</v>
      </c>
      <c r="CS13" s="42" t="str">
        <f t="shared" si="33"/>
        <v>-</v>
      </c>
      <c r="CT13" s="42" t="str">
        <f t="shared" si="33"/>
        <v>-</v>
      </c>
      <c r="CU13" s="43" t="str">
        <f t="shared" si="33"/>
        <v>-</v>
      </c>
    </row>
    <row r="14" spans="2:99" x14ac:dyDescent="0.3">
      <c r="B14" s="18"/>
      <c r="C14" s="18" t="s">
        <v>14</v>
      </c>
      <c r="D14" s="17">
        <f t="shared" si="0"/>
        <v>1706909438</v>
      </c>
      <c r="E14" s="17">
        <f t="shared" si="1"/>
        <v>1908148149</v>
      </c>
      <c r="F14" s="40">
        <f t="shared" si="2"/>
        <v>111.78965365823936</v>
      </c>
      <c r="G14" s="24">
        <v>1706909438</v>
      </c>
      <c r="H14" s="24">
        <v>1908148149</v>
      </c>
      <c r="I14" s="41">
        <f t="shared" si="3"/>
        <v>111.78965365823936</v>
      </c>
      <c r="J14" s="24">
        <v>12035194</v>
      </c>
      <c r="K14" s="24">
        <v>15030909</v>
      </c>
      <c r="L14" s="41">
        <f t="shared" si="4"/>
        <v>124.89128966263443</v>
      </c>
      <c r="M14" s="24">
        <v>1278137</v>
      </c>
      <c r="N14" s="24">
        <v>1446730</v>
      </c>
      <c r="O14" s="41">
        <f t="shared" si="5"/>
        <v>113.19052652415196</v>
      </c>
      <c r="P14" s="24">
        <v>887095389</v>
      </c>
      <c r="Q14" s="24">
        <v>929473216</v>
      </c>
      <c r="R14" s="41">
        <f t="shared" si="6"/>
        <v>104.77714432128562</v>
      </c>
      <c r="S14" s="24">
        <v>347174720</v>
      </c>
      <c r="T14" s="24">
        <v>425281007</v>
      </c>
      <c r="U14" s="41">
        <f t="shared" si="7"/>
        <v>122.49768848376978</v>
      </c>
      <c r="V14" s="24">
        <v>304420</v>
      </c>
      <c r="W14" s="24">
        <v>401310</v>
      </c>
      <c r="X14" s="41">
        <f t="shared" si="8"/>
        <v>131.82773799356153</v>
      </c>
      <c r="Y14" s="24">
        <v>275146246</v>
      </c>
      <c r="Z14" s="24">
        <v>191493151</v>
      </c>
      <c r="AA14" s="24">
        <f t="shared" si="9"/>
        <v>83653095</v>
      </c>
      <c r="AB14" s="24">
        <v>327262297</v>
      </c>
      <c r="AC14" s="24">
        <v>216597702</v>
      </c>
      <c r="AD14" s="24">
        <f t="shared" si="10"/>
        <v>110664595</v>
      </c>
      <c r="AE14" s="41">
        <f t="shared" si="11"/>
        <v>118.94121826397732</v>
      </c>
      <c r="AF14" s="41">
        <f t="shared" si="11"/>
        <v>113.10989498522588</v>
      </c>
      <c r="AG14" s="41">
        <f t="shared" si="11"/>
        <v>132.28989913642766</v>
      </c>
      <c r="AH14" s="24">
        <v>84751778</v>
      </c>
      <c r="AI14" s="24">
        <v>37162946</v>
      </c>
      <c r="AJ14" s="24">
        <f t="shared" si="12"/>
        <v>47588832</v>
      </c>
      <c r="AK14" s="24">
        <v>98304302</v>
      </c>
      <c r="AL14" s="24">
        <v>41148141</v>
      </c>
      <c r="AM14" s="24">
        <f t="shared" si="13"/>
        <v>57156161</v>
      </c>
      <c r="AN14" s="41">
        <f t="shared" si="14"/>
        <v>115.99084328354741</v>
      </c>
      <c r="AO14" s="41">
        <f t="shared" si="14"/>
        <v>110.72357126908076</v>
      </c>
      <c r="AP14" s="41">
        <f t="shared" si="14"/>
        <v>120.10414754453313</v>
      </c>
      <c r="AQ14" s="24">
        <v>0</v>
      </c>
      <c r="AR14" s="24">
        <v>0</v>
      </c>
      <c r="AS14" s="41" t="str">
        <f t="shared" si="15"/>
        <v>-</v>
      </c>
      <c r="AT14" s="24">
        <v>0</v>
      </c>
      <c r="AU14" s="24">
        <v>0</v>
      </c>
      <c r="AV14" s="41" t="str">
        <f t="shared" si="16"/>
        <v>-</v>
      </c>
      <c r="AW14" s="24">
        <v>89718579</v>
      </c>
      <c r="AX14" s="24">
        <v>97528021</v>
      </c>
      <c r="AY14" s="41">
        <f t="shared" si="17"/>
        <v>108.70437548949587</v>
      </c>
      <c r="AZ14" s="24">
        <v>9404974</v>
      </c>
      <c r="BA14" s="24">
        <v>13420358</v>
      </c>
      <c r="BB14" s="41">
        <f t="shared" si="18"/>
        <v>142.69425944186557</v>
      </c>
      <c r="BC14" s="22">
        <v>0</v>
      </c>
      <c r="BD14" s="22">
        <v>0</v>
      </c>
      <c r="BE14" s="22">
        <f t="shared" si="19"/>
        <v>0</v>
      </c>
      <c r="BF14" s="22">
        <v>0</v>
      </c>
      <c r="BG14" s="22">
        <v>0</v>
      </c>
      <c r="BH14" s="22">
        <f t="shared" si="20"/>
        <v>0</v>
      </c>
      <c r="BI14" s="42" t="str">
        <f t="shared" si="21"/>
        <v>-</v>
      </c>
      <c r="BJ14" s="42" t="str">
        <f t="shared" si="21"/>
        <v>-</v>
      </c>
      <c r="BK14" s="42" t="str">
        <f t="shared" si="21"/>
        <v>-</v>
      </c>
      <c r="BL14" s="22">
        <v>0</v>
      </c>
      <c r="BM14" s="22">
        <v>0</v>
      </c>
      <c r="BN14" s="22">
        <f t="shared" si="22"/>
        <v>0</v>
      </c>
      <c r="BO14" s="22">
        <v>0</v>
      </c>
      <c r="BP14" s="22">
        <v>0</v>
      </c>
      <c r="BQ14" s="22">
        <f t="shared" si="23"/>
        <v>0</v>
      </c>
      <c r="BR14" s="42" t="str">
        <f t="shared" si="24"/>
        <v>-</v>
      </c>
      <c r="BS14" s="42" t="str">
        <f t="shared" si="24"/>
        <v>-</v>
      </c>
      <c r="BT14" s="42" t="str">
        <f t="shared" si="24"/>
        <v>-</v>
      </c>
      <c r="BU14" s="22">
        <v>0</v>
      </c>
      <c r="BV14" s="22">
        <v>0</v>
      </c>
      <c r="BW14" s="22">
        <f t="shared" si="25"/>
        <v>0</v>
      </c>
      <c r="BX14" s="22">
        <v>0</v>
      </c>
      <c r="BY14" s="22">
        <v>0</v>
      </c>
      <c r="BZ14" s="22">
        <f t="shared" si="26"/>
        <v>0</v>
      </c>
      <c r="CA14" s="42" t="str">
        <f t="shared" si="27"/>
        <v>-</v>
      </c>
      <c r="CB14" s="42" t="str">
        <f t="shared" si="27"/>
        <v>-</v>
      </c>
      <c r="CC14" s="42" t="str">
        <f t="shared" si="27"/>
        <v>-</v>
      </c>
      <c r="CD14" s="22">
        <v>0</v>
      </c>
      <c r="CE14" s="22">
        <v>0</v>
      </c>
      <c r="CF14" s="22">
        <f t="shared" si="28"/>
        <v>0</v>
      </c>
      <c r="CG14" s="22">
        <v>0</v>
      </c>
      <c r="CH14" s="22">
        <v>0</v>
      </c>
      <c r="CI14" s="22">
        <f t="shared" si="29"/>
        <v>0</v>
      </c>
      <c r="CJ14" s="42" t="str">
        <f t="shared" si="30"/>
        <v>-</v>
      </c>
      <c r="CK14" s="43" t="str">
        <f t="shared" si="30"/>
        <v>-</v>
      </c>
      <c r="CL14" s="43" t="str">
        <f t="shared" si="30"/>
        <v>-</v>
      </c>
      <c r="CM14" s="23">
        <v>0</v>
      </c>
      <c r="CN14" s="23">
        <v>0</v>
      </c>
      <c r="CO14" s="23">
        <f t="shared" si="31"/>
        <v>0</v>
      </c>
      <c r="CP14" s="22">
        <v>0</v>
      </c>
      <c r="CQ14" s="22">
        <v>0</v>
      </c>
      <c r="CR14" s="22">
        <f t="shared" si="32"/>
        <v>0</v>
      </c>
      <c r="CS14" s="42" t="str">
        <f t="shared" si="33"/>
        <v>-</v>
      </c>
      <c r="CT14" s="42" t="str">
        <f t="shared" si="33"/>
        <v>-</v>
      </c>
      <c r="CU14" s="43" t="str">
        <f t="shared" si="33"/>
        <v>-</v>
      </c>
    </row>
    <row r="15" spans="2:99" x14ac:dyDescent="0.3">
      <c r="B15" s="18"/>
      <c r="C15" s="18" t="s">
        <v>15</v>
      </c>
      <c r="D15" s="17">
        <f t="shared" si="0"/>
        <v>753983114</v>
      </c>
      <c r="E15" s="17">
        <f t="shared" si="1"/>
        <v>820973104</v>
      </c>
      <c r="F15" s="40">
        <f t="shared" si="2"/>
        <v>108.88481303574657</v>
      </c>
      <c r="G15" s="24">
        <v>753983114</v>
      </c>
      <c r="H15" s="24">
        <v>820973104</v>
      </c>
      <c r="I15" s="41">
        <f t="shared" si="3"/>
        <v>108.88481303574657</v>
      </c>
      <c r="J15" s="24">
        <v>255916546</v>
      </c>
      <c r="K15" s="24">
        <v>292648274</v>
      </c>
      <c r="L15" s="41">
        <f t="shared" si="4"/>
        <v>114.35301021919857</v>
      </c>
      <c r="M15" s="24">
        <v>21340808</v>
      </c>
      <c r="N15" s="24">
        <v>18880565</v>
      </c>
      <c r="O15" s="41">
        <f t="shared" si="5"/>
        <v>88.471650183067112</v>
      </c>
      <c r="P15" s="24">
        <v>0</v>
      </c>
      <c r="Q15" s="24">
        <v>0</v>
      </c>
      <c r="R15" s="41" t="str">
        <f t="shared" si="6"/>
        <v>-</v>
      </c>
      <c r="S15" s="24">
        <v>0</v>
      </c>
      <c r="T15" s="24">
        <v>0</v>
      </c>
      <c r="U15" s="41" t="str">
        <f t="shared" si="7"/>
        <v>-</v>
      </c>
      <c r="V15" s="24">
        <v>42441421</v>
      </c>
      <c r="W15" s="24">
        <v>41526692</v>
      </c>
      <c r="X15" s="41">
        <f t="shared" si="8"/>
        <v>97.844725792757984</v>
      </c>
      <c r="Y15" s="24">
        <v>3119112</v>
      </c>
      <c r="Z15" s="24">
        <v>3119112</v>
      </c>
      <c r="AA15" s="24">
        <f t="shared" si="9"/>
        <v>0</v>
      </c>
      <c r="AB15" s="24">
        <v>2776999</v>
      </c>
      <c r="AC15" s="24">
        <v>2776999</v>
      </c>
      <c r="AD15" s="24">
        <f t="shared" si="10"/>
        <v>0</v>
      </c>
      <c r="AE15" s="41">
        <f t="shared" si="11"/>
        <v>89.031718001790253</v>
      </c>
      <c r="AF15" s="41">
        <f t="shared" si="11"/>
        <v>89.031718001790253</v>
      </c>
      <c r="AG15" s="41" t="str">
        <f t="shared" si="11"/>
        <v>-</v>
      </c>
      <c r="AH15" s="24">
        <v>25812335</v>
      </c>
      <c r="AI15" s="24">
        <v>25812335</v>
      </c>
      <c r="AJ15" s="24">
        <f t="shared" si="12"/>
        <v>0</v>
      </c>
      <c r="AK15" s="24">
        <v>23182379</v>
      </c>
      <c r="AL15" s="24">
        <v>23182379</v>
      </c>
      <c r="AM15" s="24">
        <f t="shared" si="13"/>
        <v>0</v>
      </c>
      <c r="AN15" s="41">
        <f t="shared" si="14"/>
        <v>89.811243345478047</v>
      </c>
      <c r="AO15" s="41">
        <f t="shared" si="14"/>
        <v>89.811243345478047</v>
      </c>
      <c r="AP15" s="41" t="str">
        <f t="shared" si="14"/>
        <v>-</v>
      </c>
      <c r="AQ15" s="24">
        <v>42585384</v>
      </c>
      <c r="AR15" s="24">
        <v>50767542</v>
      </c>
      <c r="AS15" s="41">
        <f t="shared" si="15"/>
        <v>119.21353579904317</v>
      </c>
      <c r="AT15" s="24">
        <v>132806</v>
      </c>
      <c r="AU15" s="24">
        <v>85491</v>
      </c>
      <c r="AV15" s="41">
        <f t="shared" si="16"/>
        <v>64.372844600394558</v>
      </c>
      <c r="AW15" s="24">
        <v>0</v>
      </c>
      <c r="AX15" s="24">
        <v>0</v>
      </c>
      <c r="AY15" s="41" t="str">
        <f t="shared" si="17"/>
        <v>-</v>
      </c>
      <c r="AZ15" s="24">
        <v>362634702</v>
      </c>
      <c r="BA15" s="24">
        <v>391105163</v>
      </c>
      <c r="BB15" s="41">
        <f t="shared" si="18"/>
        <v>107.85100290815521</v>
      </c>
      <c r="BC15" s="22">
        <v>0</v>
      </c>
      <c r="BD15" s="22">
        <v>0</v>
      </c>
      <c r="BE15" s="22">
        <f t="shared" si="19"/>
        <v>0</v>
      </c>
      <c r="BF15" s="22">
        <v>0</v>
      </c>
      <c r="BG15" s="22">
        <v>0</v>
      </c>
      <c r="BH15" s="22">
        <f t="shared" si="20"/>
        <v>0</v>
      </c>
      <c r="BI15" s="42" t="str">
        <f t="shared" si="21"/>
        <v>-</v>
      </c>
      <c r="BJ15" s="42" t="str">
        <f t="shared" si="21"/>
        <v>-</v>
      </c>
      <c r="BK15" s="42" t="str">
        <f t="shared" si="21"/>
        <v>-</v>
      </c>
      <c r="BL15" s="22">
        <v>0</v>
      </c>
      <c r="BM15" s="22">
        <v>0</v>
      </c>
      <c r="BN15" s="22">
        <f t="shared" si="22"/>
        <v>0</v>
      </c>
      <c r="BO15" s="22">
        <v>0</v>
      </c>
      <c r="BP15" s="22">
        <v>0</v>
      </c>
      <c r="BQ15" s="22">
        <f t="shared" si="23"/>
        <v>0</v>
      </c>
      <c r="BR15" s="42" t="str">
        <f t="shared" si="24"/>
        <v>-</v>
      </c>
      <c r="BS15" s="42" t="str">
        <f t="shared" si="24"/>
        <v>-</v>
      </c>
      <c r="BT15" s="42" t="str">
        <f t="shared" si="24"/>
        <v>-</v>
      </c>
      <c r="BU15" s="22">
        <v>0</v>
      </c>
      <c r="BV15" s="22">
        <v>0</v>
      </c>
      <c r="BW15" s="22">
        <f t="shared" si="25"/>
        <v>0</v>
      </c>
      <c r="BX15" s="22">
        <v>0</v>
      </c>
      <c r="BY15" s="22">
        <v>0</v>
      </c>
      <c r="BZ15" s="22">
        <f t="shared" si="26"/>
        <v>0</v>
      </c>
      <c r="CA15" s="42" t="str">
        <f t="shared" si="27"/>
        <v>-</v>
      </c>
      <c r="CB15" s="42" t="str">
        <f t="shared" si="27"/>
        <v>-</v>
      </c>
      <c r="CC15" s="42" t="str">
        <f t="shared" si="27"/>
        <v>-</v>
      </c>
      <c r="CD15" s="22">
        <v>0</v>
      </c>
      <c r="CE15" s="22">
        <v>0</v>
      </c>
      <c r="CF15" s="22">
        <f t="shared" si="28"/>
        <v>0</v>
      </c>
      <c r="CG15" s="22">
        <v>0</v>
      </c>
      <c r="CH15" s="22">
        <v>0</v>
      </c>
      <c r="CI15" s="22">
        <f t="shared" si="29"/>
        <v>0</v>
      </c>
      <c r="CJ15" s="42" t="str">
        <f t="shared" si="30"/>
        <v>-</v>
      </c>
      <c r="CK15" s="43" t="str">
        <f t="shared" si="30"/>
        <v>-</v>
      </c>
      <c r="CL15" s="43" t="str">
        <f t="shared" si="30"/>
        <v>-</v>
      </c>
      <c r="CM15" s="23">
        <v>0</v>
      </c>
      <c r="CN15" s="23">
        <v>0</v>
      </c>
      <c r="CO15" s="23">
        <f t="shared" si="31"/>
        <v>0</v>
      </c>
      <c r="CP15" s="22">
        <v>0</v>
      </c>
      <c r="CQ15" s="22">
        <v>0</v>
      </c>
      <c r="CR15" s="22">
        <f t="shared" si="32"/>
        <v>0</v>
      </c>
      <c r="CS15" s="42" t="str">
        <f t="shared" si="33"/>
        <v>-</v>
      </c>
      <c r="CT15" s="42" t="str">
        <f t="shared" si="33"/>
        <v>-</v>
      </c>
      <c r="CU15" s="43" t="str">
        <f t="shared" si="33"/>
        <v>-</v>
      </c>
    </row>
    <row r="16" spans="2:99" x14ac:dyDescent="0.3">
      <c r="B16" s="18"/>
      <c r="C16" s="18" t="s">
        <v>16</v>
      </c>
      <c r="D16" s="17">
        <f t="shared" si="0"/>
        <v>20740805533</v>
      </c>
      <c r="E16" s="17">
        <f t="shared" si="1"/>
        <v>21398261762</v>
      </c>
      <c r="F16" s="40">
        <f t="shared" si="2"/>
        <v>103.16986834457293</v>
      </c>
      <c r="G16" s="24">
        <v>15596353842</v>
      </c>
      <c r="H16" s="24">
        <v>16170894993</v>
      </c>
      <c r="I16" s="41">
        <f t="shared" si="3"/>
        <v>103.68381710764216</v>
      </c>
      <c r="J16" s="24">
        <v>117280546</v>
      </c>
      <c r="K16" s="24">
        <v>121384530</v>
      </c>
      <c r="L16" s="41">
        <f t="shared" si="4"/>
        <v>103.49928793817178</v>
      </c>
      <c r="M16" s="24">
        <v>219066527</v>
      </c>
      <c r="N16" s="24">
        <v>207526516</v>
      </c>
      <c r="O16" s="41">
        <f t="shared" si="5"/>
        <v>94.732188820430792</v>
      </c>
      <c r="P16" s="24">
        <v>3886920455</v>
      </c>
      <c r="Q16" s="24">
        <v>3879965569</v>
      </c>
      <c r="R16" s="41">
        <f t="shared" si="6"/>
        <v>99.821069505267246</v>
      </c>
      <c r="S16" s="24">
        <v>4034778586</v>
      </c>
      <c r="T16" s="24">
        <v>4186844284</v>
      </c>
      <c r="U16" s="41">
        <f t="shared" si="7"/>
        <v>103.76887342784167</v>
      </c>
      <c r="V16" s="24">
        <v>223621007</v>
      </c>
      <c r="W16" s="24">
        <v>227363397</v>
      </c>
      <c r="X16" s="41">
        <f t="shared" si="8"/>
        <v>101.67354134131057</v>
      </c>
      <c r="Y16" s="24">
        <v>5106934887</v>
      </c>
      <c r="Z16" s="24">
        <v>2141660748</v>
      </c>
      <c r="AA16" s="24">
        <f t="shared" si="9"/>
        <v>2965274139</v>
      </c>
      <c r="AB16" s="24">
        <v>5439734792</v>
      </c>
      <c r="AC16" s="24">
        <v>2386802553</v>
      </c>
      <c r="AD16" s="24">
        <f t="shared" si="10"/>
        <v>3052932239</v>
      </c>
      <c r="AE16" s="41">
        <f t="shared" si="11"/>
        <v>106.51662714257746</v>
      </c>
      <c r="AF16" s="41">
        <f t="shared" si="11"/>
        <v>111.44634159396753</v>
      </c>
      <c r="AG16" s="41">
        <f t="shared" si="11"/>
        <v>102.95615500931599</v>
      </c>
      <c r="AH16" s="24">
        <v>1879532377</v>
      </c>
      <c r="AI16" s="24">
        <v>647949439</v>
      </c>
      <c r="AJ16" s="24">
        <f t="shared" si="12"/>
        <v>1231582938</v>
      </c>
      <c r="AK16" s="24">
        <v>1970465972</v>
      </c>
      <c r="AL16" s="24">
        <v>689105775</v>
      </c>
      <c r="AM16" s="24">
        <f t="shared" si="13"/>
        <v>1281360197</v>
      </c>
      <c r="AN16" s="41">
        <f t="shared" si="14"/>
        <v>104.83809675814912</v>
      </c>
      <c r="AO16" s="41">
        <f t="shared" si="14"/>
        <v>106.35178202538734</v>
      </c>
      <c r="AP16" s="41">
        <f t="shared" si="14"/>
        <v>104.04173015589471</v>
      </c>
      <c r="AQ16" s="24">
        <v>34512704</v>
      </c>
      <c r="AR16" s="24">
        <v>26855121</v>
      </c>
      <c r="AS16" s="41">
        <f t="shared" si="15"/>
        <v>77.8122774732458</v>
      </c>
      <c r="AT16" s="24">
        <v>0</v>
      </c>
      <c r="AU16" s="24">
        <v>0</v>
      </c>
      <c r="AV16" s="41" t="str">
        <f t="shared" si="16"/>
        <v>-</v>
      </c>
      <c r="AW16" s="24">
        <v>0</v>
      </c>
      <c r="AX16" s="24">
        <v>0</v>
      </c>
      <c r="AY16" s="41" t="str">
        <f t="shared" si="17"/>
        <v>-</v>
      </c>
      <c r="AZ16" s="24">
        <v>10632600</v>
      </c>
      <c r="BA16" s="24">
        <v>8974050</v>
      </c>
      <c r="BB16" s="41">
        <f t="shared" si="18"/>
        <v>84.401275323063032</v>
      </c>
      <c r="BC16" s="22">
        <v>5144451691</v>
      </c>
      <c r="BD16" s="22">
        <v>41208330</v>
      </c>
      <c r="BE16" s="22">
        <f t="shared" si="19"/>
        <v>5103243361</v>
      </c>
      <c r="BF16" s="22">
        <v>5227366769</v>
      </c>
      <c r="BG16" s="22">
        <v>29521584</v>
      </c>
      <c r="BH16" s="22">
        <f t="shared" si="20"/>
        <v>5197845185</v>
      </c>
      <c r="BI16" s="42">
        <f t="shared" si="21"/>
        <v>101.61173790678326</v>
      </c>
      <c r="BJ16" s="42">
        <f t="shared" si="21"/>
        <v>71.639845633152319</v>
      </c>
      <c r="BK16" s="42">
        <f t="shared" si="21"/>
        <v>101.85375882175178</v>
      </c>
      <c r="BL16" s="22">
        <v>0</v>
      </c>
      <c r="BM16" s="22">
        <v>0</v>
      </c>
      <c r="BN16" s="22">
        <f t="shared" si="22"/>
        <v>0</v>
      </c>
      <c r="BO16" s="22">
        <v>0</v>
      </c>
      <c r="BP16" s="22">
        <v>0</v>
      </c>
      <c r="BQ16" s="22">
        <f t="shared" si="23"/>
        <v>0</v>
      </c>
      <c r="BR16" s="42" t="str">
        <f t="shared" si="24"/>
        <v>-</v>
      </c>
      <c r="BS16" s="42" t="str">
        <f t="shared" si="24"/>
        <v>-</v>
      </c>
      <c r="BT16" s="42" t="str">
        <f t="shared" si="24"/>
        <v>-</v>
      </c>
      <c r="BU16" s="22">
        <v>880789175</v>
      </c>
      <c r="BV16" s="22">
        <v>2441615</v>
      </c>
      <c r="BW16" s="22">
        <f t="shared" si="25"/>
        <v>878347560</v>
      </c>
      <c r="BX16" s="22">
        <v>765905885</v>
      </c>
      <c r="BY16" s="22">
        <v>2626838</v>
      </c>
      <c r="BZ16" s="22">
        <f t="shared" si="26"/>
        <v>763279047</v>
      </c>
      <c r="CA16" s="42">
        <f t="shared" si="27"/>
        <v>86.95677771017111</v>
      </c>
      <c r="CB16" s="42">
        <f t="shared" si="27"/>
        <v>107.5860854393506</v>
      </c>
      <c r="CC16" s="42">
        <f t="shared" si="27"/>
        <v>86.899432725696883</v>
      </c>
      <c r="CD16" s="22">
        <v>1099821280</v>
      </c>
      <c r="CE16" s="22">
        <v>37778999</v>
      </c>
      <c r="CF16" s="22">
        <f t="shared" si="28"/>
        <v>1062042281</v>
      </c>
      <c r="CG16" s="22">
        <v>1034645565</v>
      </c>
      <c r="CH16" s="22">
        <v>26556001</v>
      </c>
      <c r="CI16" s="22">
        <f t="shared" si="29"/>
        <v>1008089564</v>
      </c>
      <c r="CJ16" s="42">
        <f t="shared" si="30"/>
        <v>94.07397218209853</v>
      </c>
      <c r="CK16" s="43">
        <f t="shared" si="30"/>
        <v>70.293024439318785</v>
      </c>
      <c r="CL16" s="43">
        <f t="shared" si="30"/>
        <v>94.91990874890601</v>
      </c>
      <c r="CM16" s="23">
        <v>3163841236</v>
      </c>
      <c r="CN16" s="23">
        <v>987715</v>
      </c>
      <c r="CO16" s="23">
        <f t="shared" si="31"/>
        <v>3162853521</v>
      </c>
      <c r="CP16" s="22">
        <v>3426815320</v>
      </c>
      <c r="CQ16" s="22">
        <v>338745</v>
      </c>
      <c r="CR16" s="22">
        <f t="shared" si="32"/>
        <v>3426476575</v>
      </c>
      <c r="CS16" s="42">
        <f t="shared" si="33"/>
        <v>108.31186094320189</v>
      </c>
      <c r="CT16" s="42">
        <f t="shared" si="33"/>
        <v>34.295824200300693</v>
      </c>
      <c r="CU16" s="43">
        <f t="shared" si="33"/>
        <v>108.33497511818537</v>
      </c>
    </row>
    <row r="17" spans="2:99" x14ac:dyDescent="0.3">
      <c r="B17" s="18"/>
      <c r="C17" s="18" t="s">
        <v>17</v>
      </c>
      <c r="D17" s="17">
        <f t="shared" si="0"/>
        <v>33232470</v>
      </c>
      <c r="E17" s="17">
        <f t="shared" si="1"/>
        <v>36180638</v>
      </c>
      <c r="F17" s="40">
        <f t="shared" si="2"/>
        <v>108.87134781134233</v>
      </c>
      <c r="G17" s="24">
        <v>33232470</v>
      </c>
      <c r="H17" s="24">
        <v>36180638</v>
      </c>
      <c r="I17" s="41">
        <f t="shared" si="3"/>
        <v>108.87134781134233</v>
      </c>
      <c r="J17" s="24">
        <v>0</v>
      </c>
      <c r="K17" s="24">
        <v>0</v>
      </c>
      <c r="L17" s="41" t="str">
        <f t="shared" si="4"/>
        <v>-</v>
      </c>
      <c r="M17" s="24">
        <v>1961814</v>
      </c>
      <c r="N17" s="24">
        <v>2047537</v>
      </c>
      <c r="O17" s="41">
        <f t="shared" si="5"/>
        <v>104.36957835962022</v>
      </c>
      <c r="P17" s="24">
        <v>0</v>
      </c>
      <c r="Q17" s="24">
        <v>0</v>
      </c>
      <c r="R17" s="41" t="str">
        <f t="shared" si="6"/>
        <v>-</v>
      </c>
      <c r="S17" s="24">
        <v>0</v>
      </c>
      <c r="T17" s="24">
        <v>0</v>
      </c>
      <c r="U17" s="41" t="str">
        <f t="shared" si="7"/>
        <v>-</v>
      </c>
      <c r="V17" s="24">
        <v>0</v>
      </c>
      <c r="W17" s="24">
        <v>0</v>
      </c>
      <c r="X17" s="41" t="str">
        <f t="shared" si="8"/>
        <v>-</v>
      </c>
      <c r="Y17" s="24">
        <v>7131434</v>
      </c>
      <c r="Z17" s="24">
        <v>0</v>
      </c>
      <c r="AA17" s="24">
        <f t="shared" si="9"/>
        <v>7131434</v>
      </c>
      <c r="AB17" s="24">
        <v>9060923</v>
      </c>
      <c r="AC17" s="24">
        <v>0</v>
      </c>
      <c r="AD17" s="24">
        <f t="shared" si="10"/>
        <v>9060923</v>
      </c>
      <c r="AE17" s="41">
        <f t="shared" si="11"/>
        <v>127.05611522170716</v>
      </c>
      <c r="AF17" s="41" t="str">
        <f t="shared" si="11"/>
        <v>-</v>
      </c>
      <c r="AG17" s="41">
        <f t="shared" si="11"/>
        <v>127.05611522170716</v>
      </c>
      <c r="AH17" s="24">
        <v>24139222</v>
      </c>
      <c r="AI17" s="24">
        <v>0</v>
      </c>
      <c r="AJ17" s="24">
        <f t="shared" si="12"/>
        <v>24139222</v>
      </c>
      <c r="AK17" s="24">
        <v>25072179</v>
      </c>
      <c r="AL17" s="24">
        <v>0</v>
      </c>
      <c r="AM17" s="24">
        <f t="shared" si="13"/>
        <v>25072179</v>
      </c>
      <c r="AN17" s="41">
        <f t="shared" si="14"/>
        <v>103.86490086548773</v>
      </c>
      <c r="AO17" s="41" t="str">
        <f t="shared" si="14"/>
        <v>-</v>
      </c>
      <c r="AP17" s="41">
        <f t="shared" si="14"/>
        <v>103.86490086548773</v>
      </c>
      <c r="AQ17" s="24">
        <v>0</v>
      </c>
      <c r="AR17" s="24">
        <v>0</v>
      </c>
      <c r="AS17" s="41" t="str">
        <f t="shared" si="15"/>
        <v>-</v>
      </c>
      <c r="AT17" s="24">
        <v>0</v>
      </c>
      <c r="AU17" s="24">
        <v>0</v>
      </c>
      <c r="AV17" s="41" t="str">
        <f t="shared" si="16"/>
        <v>-</v>
      </c>
      <c r="AW17" s="24">
        <v>0</v>
      </c>
      <c r="AX17" s="24">
        <v>0</v>
      </c>
      <c r="AY17" s="41" t="str">
        <f t="shared" si="17"/>
        <v>-</v>
      </c>
      <c r="AZ17" s="24">
        <v>0</v>
      </c>
      <c r="BA17" s="24">
        <v>0</v>
      </c>
      <c r="BB17" s="41" t="str">
        <f t="shared" si="18"/>
        <v>-</v>
      </c>
      <c r="BC17" s="22">
        <v>0</v>
      </c>
      <c r="BD17" s="22">
        <v>0</v>
      </c>
      <c r="BE17" s="22">
        <f t="shared" si="19"/>
        <v>0</v>
      </c>
      <c r="BF17" s="22">
        <v>0</v>
      </c>
      <c r="BG17" s="22">
        <v>0</v>
      </c>
      <c r="BH17" s="22">
        <f t="shared" si="20"/>
        <v>0</v>
      </c>
      <c r="BI17" s="42" t="str">
        <f t="shared" si="21"/>
        <v>-</v>
      </c>
      <c r="BJ17" s="42" t="str">
        <f t="shared" si="21"/>
        <v>-</v>
      </c>
      <c r="BK17" s="42" t="str">
        <f t="shared" si="21"/>
        <v>-</v>
      </c>
      <c r="BL17" s="22">
        <v>0</v>
      </c>
      <c r="BM17" s="22">
        <v>0</v>
      </c>
      <c r="BN17" s="22">
        <f t="shared" si="22"/>
        <v>0</v>
      </c>
      <c r="BO17" s="22">
        <v>0</v>
      </c>
      <c r="BP17" s="22">
        <v>0</v>
      </c>
      <c r="BQ17" s="22">
        <f t="shared" si="23"/>
        <v>0</v>
      </c>
      <c r="BR17" s="42" t="str">
        <f t="shared" si="24"/>
        <v>-</v>
      </c>
      <c r="BS17" s="42" t="str">
        <f t="shared" si="24"/>
        <v>-</v>
      </c>
      <c r="BT17" s="42" t="str">
        <f t="shared" si="24"/>
        <v>-</v>
      </c>
      <c r="BU17" s="22">
        <v>0</v>
      </c>
      <c r="BV17" s="22">
        <v>0</v>
      </c>
      <c r="BW17" s="22">
        <f t="shared" si="25"/>
        <v>0</v>
      </c>
      <c r="BX17" s="22">
        <v>0</v>
      </c>
      <c r="BY17" s="22">
        <v>0</v>
      </c>
      <c r="BZ17" s="22">
        <f t="shared" si="26"/>
        <v>0</v>
      </c>
      <c r="CA17" s="42" t="str">
        <f t="shared" si="27"/>
        <v>-</v>
      </c>
      <c r="CB17" s="42" t="str">
        <f t="shared" si="27"/>
        <v>-</v>
      </c>
      <c r="CC17" s="42" t="str">
        <f t="shared" si="27"/>
        <v>-</v>
      </c>
      <c r="CD17" s="22">
        <v>0</v>
      </c>
      <c r="CE17" s="22">
        <v>0</v>
      </c>
      <c r="CF17" s="22">
        <f t="shared" si="28"/>
        <v>0</v>
      </c>
      <c r="CG17" s="22">
        <v>0</v>
      </c>
      <c r="CH17" s="22">
        <v>0</v>
      </c>
      <c r="CI17" s="22">
        <f t="shared" si="29"/>
        <v>0</v>
      </c>
      <c r="CJ17" s="42" t="str">
        <f t="shared" si="30"/>
        <v>-</v>
      </c>
      <c r="CK17" s="43" t="str">
        <f t="shared" si="30"/>
        <v>-</v>
      </c>
      <c r="CL17" s="43" t="str">
        <f t="shared" si="30"/>
        <v>-</v>
      </c>
      <c r="CM17" s="23">
        <v>0</v>
      </c>
      <c r="CN17" s="23">
        <v>0</v>
      </c>
      <c r="CO17" s="23">
        <f t="shared" si="31"/>
        <v>0</v>
      </c>
      <c r="CP17" s="22">
        <v>0</v>
      </c>
      <c r="CQ17" s="22">
        <v>0</v>
      </c>
      <c r="CR17" s="22">
        <f t="shared" si="32"/>
        <v>0</v>
      </c>
      <c r="CS17" s="42" t="str">
        <f t="shared" si="33"/>
        <v>-</v>
      </c>
      <c r="CT17" s="42" t="str">
        <f t="shared" si="33"/>
        <v>-</v>
      </c>
      <c r="CU17" s="43" t="str">
        <f t="shared" si="33"/>
        <v>-</v>
      </c>
    </row>
    <row r="18" spans="2:99" x14ac:dyDescent="0.3">
      <c r="B18" s="18"/>
      <c r="C18" s="18" t="s">
        <v>18</v>
      </c>
      <c r="D18" s="17">
        <f t="shared" si="0"/>
        <v>327981904</v>
      </c>
      <c r="E18" s="17">
        <f t="shared" si="1"/>
        <v>340753437</v>
      </c>
      <c r="F18" s="40">
        <f t="shared" si="2"/>
        <v>103.89397489441978</v>
      </c>
      <c r="G18" s="24">
        <v>327981904</v>
      </c>
      <c r="H18" s="24">
        <v>340753437</v>
      </c>
      <c r="I18" s="41">
        <f t="shared" si="3"/>
        <v>103.89397489441978</v>
      </c>
      <c r="J18" s="24">
        <v>1500</v>
      </c>
      <c r="K18" s="24">
        <v>1500</v>
      </c>
      <c r="L18" s="41">
        <f t="shared" si="4"/>
        <v>100</v>
      </c>
      <c r="M18" s="24">
        <v>0</v>
      </c>
      <c r="N18" s="24">
        <v>0</v>
      </c>
      <c r="O18" s="41" t="str">
        <f t="shared" si="5"/>
        <v>-</v>
      </c>
      <c r="P18" s="24">
        <v>0</v>
      </c>
      <c r="Q18" s="24">
        <v>0</v>
      </c>
      <c r="R18" s="41" t="str">
        <f t="shared" si="6"/>
        <v>-</v>
      </c>
      <c r="S18" s="24">
        <v>0</v>
      </c>
      <c r="T18" s="24">
        <v>0</v>
      </c>
      <c r="U18" s="41" t="str">
        <f t="shared" si="7"/>
        <v>-</v>
      </c>
      <c r="V18" s="24">
        <v>4499687</v>
      </c>
      <c r="W18" s="24">
        <v>5005929</v>
      </c>
      <c r="X18" s="41">
        <f t="shared" si="8"/>
        <v>111.25060476428695</v>
      </c>
      <c r="Y18" s="24">
        <v>164926614</v>
      </c>
      <c r="Z18" s="24">
        <v>0</v>
      </c>
      <c r="AA18" s="24">
        <f t="shared" si="9"/>
        <v>164926614</v>
      </c>
      <c r="AB18" s="24">
        <v>172703069</v>
      </c>
      <c r="AC18" s="24">
        <v>0</v>
      </c>
      <c r="AD18" s="24">
        <f t="shared" si="10"/>
        <v>172703069</v>
      </c>
      <c r="AE18" s="41">
        <f t="shared" si="11"/>
        <v>104.71510013538506</v>
      </c>
      <c r="AF18" s="41" t="str">
        <f t="shared" si="11"/>
        <v>-</v>
      </c>
      <c r="AG18" s="41">
        <f t="shared" si="11"/>
        <v>104.71510013538506</v>
      </c>
      <c r="AH18" s="24">
        <v>119236480</v>
      </c>
      <c r="AI18" s="24">
        <v>0</v>
      </c>
      <c r="AJ18" s="24">
        <f t="shared" si="12"/>
        <v>119236480</v>
      </c>
      <c r="AK18" s="24">
        <v>120122774</v>
      </c>
      <c r="AL18" s="24">
        <v>0</v>
      </c>
      <c r="AM18" s="24">
        <f t="shared" si="13"/>
        <v>120122774</v>
      </c>
      <c r="AN18" s="41">
        <f t="shared" si="14"/>
        <v>100.74330775279512</v>
      </c>
      <c r="AO18" s="41" t="str">
        <f t="shared" si="14"/>
        <v>-</v>
      </c>
      <c r="AP18" s="41">
        <f t="shared" si="14"/>
        <v>100.74330775279512</v>
      </c>
      <c r="AQ18" s="24">
        <v>0</v>
      </c>
      <c r="AR18" s="24">
        <v>0</v>
      </c>
      <c r="AS18" s="41" t="str">
        <f t="shared" si="15"/>
        <v>-</v>
      </c>
      <c r="AT18" s="24">
        <v>0</v>
      </c>
      <c r="AU18" s="24">
        <v>0</v>
      </c>
      <c r="AV18" s="41" t="str">
        <f t="shared" si="16"/>
        <v>-</v>
      </c>
      <c r="AW18" s="24">
        <v>0</v>
      </c>
      <c r="AX18" s="24">
        <v>0</v>
      </c>
      <c r="AY18" s="41" t="str">
        <f t="shared" si="17"/>
        <v>-</v>
      </c>
      <c r="AZ18" s="24">
        <v>39317623</v>
      </c>
      <c r="BA18" s="24">
        <v>42920165</v>
      </c>
      <c r="BB18" s="41">
        <f t="shared" si="18"/>
        <v>109.16266479283348</v>
      </c>
      <c r="BC18" s="22">
        <v>0</v>
      </c>
      <c r="BD18" s="22">
        <v>0</v>
      </c>
      <c r="BE18" s="22">
        <f t="shared" si="19"/>
        <v>0</v>
      </c>
      <c r="BF18" s="22">
        <v>0</v>
      </c>
      <c r="BG18" s="22">
        <v>0</v>
      </c>
      <c r="BH18" s="22">
        <f t="shared" si="20"/>
        <v>0</v>
      </c>
      <c r="BI18" s="42" t="str">
        <f t="shared" si="21"/>
        <v>-</v>
      </c>
      <c r="BJ18" s="42" t="str">
        <f t="shared" si="21"/>
        <v>-</v>
      </c>
      <c r="BK18" s="42" t="str">
        <f t="shared" si="21"/>
        <v>-</v>
      </c>
      <c r="BL18" s="22">
        <v>0</v>
      </c>
      <c r="BM18" s="22">
        <v>0</v>
      </c>
      <c r="BN18" s="22">
        <f t="shared" si="22"/>
        <v>0</v>
      </c>
      <c r="BO18" s="22">
        <v>0</v>
      </c>
      <c r="BP18" s="22">
        <v>0</v>
      </c>
      <c r="BQ18" s="22">
        <f t="shared" si="23"/>
        <v>0</v>
      </c>
      <c r="BR18" s="42" t="str">
        <f t="shared" si="24"/>
        <v>-</v>
      </c>
      <c r="BS18" s="42" t="str">
        <f t="shared" si="24"/>
        <v>-</v>
      </c>
      <c r="BT18" s="42" t="str">
        <f t="shared" si="24"/>
        <v>-</v>
      </c>
      <c r="BU18" s="22">
        <v>0</v>
      </c>
      <c r="BV18" s="22">
        <v>0</v>
      </c>
      <c r="BW18" s="22">
        <f t="shared" si="25"/>
        <v>0</v>
      </c>
      <c r="BX18" s="22">
        <v>0</v>
      </c>
      <c r="BY18" s="22">
        <v>0</v>
      </c>
      <c r="BZ18" s="22">
        <f t="shared" si="26"/>
        <v>0</v>
      </c>
      <c r="CA18" s="42" t="str">
        <f t="shared" si="27"/>
        <v>-</v>
      </c>
      <c r="CB18" s="42" t="str">
        <f t="shared" si="27"/>
        <v>-</v>
      </c>
      <c r="CC18" s="42" t="str">
        <f t="shared" si="27"/>
        <v>-</v>
      </c>
      <c r="CD18" s="22">
        <v>0</v>
      </c>
      <c r="CE18" s="22">
        <v>0</v>
      </c>
      <c r="CF18" s="22">
        <f t="shared" si="28"/>
        <v>0</v>
      </c>
      <c r="CG18" s="22">
        <v>0</v>
      </c>
      <c r="CH18" s="22">
        <v>0</v>
      </c>
      <c r="CI18" s="22">
        <f t="shared" si="29"/>
        <v>0</v>
      </c>
      <c r="CJ18" s="42" t="str">
        <f t="shared" si="30"/>
        <v>-</v>
      </c>
      <c r="CK18" s="43" t="str">
        <f t="shared" si="30"/>
        <v>-</v>
      </c>
      <c r="CL18" s="43" t="str">
        <f t="shared" si="30"/>
        <v>-</v>
      </c>
      <c r="CM18" s="23">
        <v>0</v>
      </c>
      <c r="CN18" s="23">
        <v>0</v>
      </c>
      <c r="CO18" s="23">
        <f t="shared" si="31"/>
        <v>0</v>
      </c>
      <c r="CP18" s="22">
        <v>0</v>
      </c>
      <c r="CQ18" s="22">
        <v>0</v>
      </c>
      <c r="CR18" s="22">
        <f t="shared" si="32"/>
        <v>0</v>
      </c>
      <c r="CS18" s="42" t="str">
        <f t="shared" si="33"/>
        <v>-</v>
      </c>
      <c r="CT18" s="42" t="str">
        <f t="shared" si="33"/>
        <v>-</v>
      </c>
      <c r="CU18" s="43" t="str">
        <f t="shared" si="33"/>
        <v>-</v>
      </c>
    </row>
    <row r="19" spans="2:99" x14ac:dyDescent="0.3">
      <c r="B19" s="18"/>
      <c r="C19" s="18" t="s">
        <v>19</v>
      </c>
      <c r="D19" s="17">
        <f t="shared" si="0"/>
        <v>541237484</v>
      </c>
      <c r="E19" s="17">
        <f t="shared" si="1"/>
        <v>555216092</v>
      </c>
      <c r="F19" s="40">
        <f t="shared" si="2"/>
        <v>102.58271247155528</v>
      </c>
      <c r="G19" s="24">
        <v>540716002</v>
      </c>
      <c r="H19" s="24">
        <v>554754617</v>
      </c>
      <c r="I19" s="41">
        <f t="shared" si="3"/>
        <v>102.59630100608712</v>
      </c>
      <c r="J19" s="24">
        <v>0</v>
      </c>
      <c r="K19" s="24">
        <v>0</v>
      </c>
      <c r="L19" s="41" t="str">
        <f t="shared" si="4"/>
        <v>-</v>
      </c>
      <c r="M19" s="24">
        <v>13309292</v>
      </c>
      <c r="N19" s="24">
        <v>15141063</v>
      </c>
      <c r="O19" s="41">
        <f t="shared" si="5"/>
        <v>113.76309874334412</v>
      </c>
      <c r="P19" s="24">
        <v>113566793</v>
      </c>
      <c r="Q19" s="24">
        <v>126901606</v>
      </c>
      <c r="R19" s="41">
        <f t="shared" si="6"/>
        <v>111.74182403829964</v>
      </c>
      <c r="S19" s="24">
        <v>48430208</v>
      </c>
      <c r="T19" s="24">
        <v>77897589</v>
      </c>
      <c r="U19" s="41">
        <f t="shared" si="7"/>
        <v>160.8450432424325</v>
      </c>
      <c r="V19" s="24">
        <v>1392321</v>
      </c>
      <c r="W19" s="24">
        <v>1429522</v>
      </c>
      <c r="X19" s="41">
        <f t="shared" si="8"/>
        <v>102.6718694898662</v>
      </c>
      <c r="Y19" s="24">
        <v>270807521</v>
      </c>
      <c r="Z19" s="24">
        <v>31970063</v>
      </c>
      <c r="AA19" s="24">
        <f t="shared" si="9"/>
        <v>238837458</v>
      </c>
      <c r="AB19" s="24">
        <v>236375952</v>
      </c>
      <c r="AC19" s="24">
        <v>31508232</v>
      </c>
      <c r="AD19" s="24">
        <f t="shared" si="10"/>
        <v>204867720</v>
      </c>
      <c r="AE19" s="41">
        <f t="shared" si="11"/>
        <v>87.285593519391213</v>
      </c>
      <c r="AF19" s="41">
        <f t="shared" si="11"/>
        <v>98.555426681517645</v>
      </c>
      <c r="AG19" s="41">
        <f t="shared" si="11"/>
        <v>85.777047585224253</v>
      </c>
      <c r="AH19" s="24">
        <v>89314060</v>
      </c>
      <c r="AI19" s="24">
        <v>9523764</v>
      </c>
      <c r="AJ19" s="24">
        <f t="shared" si="12"/>
        <v>79790296</v>
      </c>
      <c r="AK19" s="24">
        <v>93098720</v>
      </c>
      <c r="AL19" s="24">
        <v>9377020</v>
      </c>
      <c r="AM19" s="24">
        <f t="shared" si="13"/>
        <v>83721700</v>
      </c>
      <c r="AN19" s="41">
        <f t="shared" si="14"/>
        <v>104.23747392067946</v>
      </c>
      <c r="AO19" s="41">
        <f t="shared" si="14"/>
        <v>98.459180634883438</v>
      </c>
      <c r="AP19" s="41">
        <f t="shared" si="14"/>
        <v>104.92717059227353</v>
      </c>
      <c r="AQ19" s="24">
        <v>0</v>
      </c>
      <c r="AR19" s="24">
        <v>0</v>
      </c>
      <c r="AS19" s="41" t="str">
        <f t="shared" si="15"/>
        <v>-</v>
      </c>
      <c r="AT19" s="24">
        <v>0</v>
      </c>
      <c r="AU19" s="24">
        <v>0</v>
      </c>
      <c r="AV19" s="41" t="str">
        <f t="shared" si="16"/>
        <v>-</v>
      </c>
      <c r="AW19" s="24">
        <v>2915</v>
      </c>
      <c r="AX19" s="24">
        <v>2183</v>
      </c>
      <c r="AY19" s="41">
        <f t="shared" si="17"/>
        <v>74.888507718696388</v>
      </c>
      <c r="AZ19" s="24">
        <v>3892892</v>
      </c>
      <c r="BA19" s="24">
        <v>3907982</v>
      </c>
      <c r="BB19" s="41">
        <f t="shared" si="18"/>
        <v>100.38762955663809</v>
      </c>
      <c r="BC19" s="22">
        <v>521482</v>
      </c>
      <c r="BD19" s="22">
        <v>0</v>
      </c>
      <c r="BE19" s="22">
        <f t="shared" si="19"/>
        <v>521482</v>
      </c>
      <c r="BF19" s="22">
        <v>461475</v>
      </c>
      <c r="BG19" s="22">
        <v>0</v>
      </c>
      <c r="BH19" s="22">
        <f t="shared" si="20"/>
        <v>461475</v>
      </c>
      <c r="BI19" s="42">
        <f t="shared" si="21"/>
        <v>88.492987293904676</v>
      </c>
      <c r="BJ19" s="42" t="str">
        <f t="shared" si="21"/>
        <v>-</v>
      </c>
      <c r="BK19" s="42">
        <f t="shared" si="21"/>
        <v>88.492987293904676</v>
      </c>
      <c r="BL19" s="22">
        <v>0</v>
      </c>
      <c r="BM19" s="22">
        <v>0</v>
      </c>
      <c r="BN19" s="22">
        <f t="shared" si="22"/>
        <v>0</v>
      </c>
      <c r="BO19" s="22">
        <v>0</v>
      </c>
      <c r="BP19" s="22">
        <v>0</v>
      </c>
      <c r="BQ19" s="22">
        <f t="shared" si="23"/>
        <v>0</v>
      </c>
      <c r="BR19" s="42" t="str">
        <f t="shared" si="24"/>
        <v>-</v>
      </c>
      <c r="BS19" s="42" t="str">
        <f t="shared" si="24"/>
        <v>-</v>
      </c>
      <c r="BT19" s="42" t="str">
        <f t="shared" si="24"/>
        <v>-</v>
      </c>
      <c r="BU19" s="22">
        <v>521482</v>
      </c>
      <c r="BV19" s="22">
        <v>0</v>
      </c>
      <c r="BW19" s="22">
        <f t="shared" si="25"/>
        <v>521482</v>
      </c>
      <c r="BX19" s="22">
        <v>461475</v>
      </c>
      <c r="BY19" s="22">
        <v>0</v>
      </c>
      <c r="BZ19" s="22">
        <f t="shared" si="26"/>
        <v>461475</v>
      </c>
      <c r="CA19" s="42">
        <f t="shared" si="27"/>
        <v>88.492987293904676</v>
      </c>
      <c r="CB19" s="42" t="str">
        <f t="shared" si="27"/>
        <v>-</v>
      </c>
      <c r="CC19" s="42">
        <f t="shared" si="27"/>
        <v>88.492987293904676</v>
      </c>
      <c r="CD19" s="22">
        <v>0</v>
      </c>
      <c r="CE19" s="22">
        <v>0</v>
      </c>
      <c r="CF19" s="22">
        <f t="shared" si="28"/>
        <v>0</v>
      </c>
      <c r="CG19" s="22">
        <v>0</v>
      </c>
      <c r="CH19" s="22">
        <v>0</v>
      </c>
      <c r="CI19" s="22">
        <f t="shared" si="29"/>
        <v>0</v>
      </c>
      <c r="CJ19" s="42" t="str">
        <f t="shared" si="30"/>
        <v>-</v>
      </c>
      <c r="CK19" s="43" t="str">
        <f t="shared" si="30"/>
        <v>-</v>
      </c>
      <c r="CL19" s="43" t="str">
        <f t="shared" si="30"/>
        <v>-</v>
      </c>
      <c r="CM19" s="23">
        <v>0</v>
      </c>
      <c r="CN19" s="23">
        <v>0</v>
      </c>
      <c r="CO19" s="23">
        <f t="shared" si="31"/>
        <v>0</v>
      </c>
      <c r="CP19" s="22">
        <v>0</v>
      </c>
      <c r="CQ19" s="22">
        <v>0</v>
      </c>
      <c r="CR19" s="22">
        <f t="shared" si="32"/>
        <v>0</v>
      </c>
      <c r="CS19" s="42" t="str">
        <f t="shared" si="33"/>
        <v>-</v>
      </c>
      <c r="CT19" s="42" t="str">
        <f t="shared" si="33"/>
        <v>-</v>
      </c>
      <c r="CU19" s="43" t="str">
        <f t="shared" si="33"/>
        <v>-</v>
      </c>
    </row>
    <row r="20" spans="2:99" x14ac:dyDescent="0.3">
      <c r="B20" s="18"/>
      <c r="C20" s="18" t="s">
        <v>20</v>
      </c>
      <c r="D20" s="17">
        <f t="shared" si="0"/>
        <v>21258348202</v>
      </c>
      <c r="E20" s="17">
        <f t="shared" si="1"/>
        <v>22498465905</v>
      </c>
      <c r="F20" s="40">
        <f t="shared" si="2"/>
        <v>105.83355626324405</v>
      </c>
      <c r="G20" s="24">
        <v>16956363398</v>
      </c>
      <c r="H20" s="24">
        <v>17978264909</v>
      </c>
      <c r="I20" s="41">
        <f t="shared" si="3"/>
        <v>106.02665493192092</v>
      </c>
      <c r="J20" s="24">
        <v>133757854</v>
      </c>
      <c r="K20" s="24">
        <v>151491613</v>
      </c>
      <c r="L20" s="41">
        <f t="shared" si="4"/>
        <v>113.25810669779437</v>
      </c>
      <c r="M20" s="24">
        <v>3725236285</v>
      </c>
      <c r="N20" s="24">
        <v>3910809790</v>
      </c>
      <c r="O20" s="41">
        <f t="shared" si="5"/>
        <v>104.98152307136137</v>
      </c>
      <c r="P20" s="24">
        <v>3000825204</v>
      </c>
      <c r="Q20" s="24">
        <v>3134904155</v>
      </c>
      <c r="R20" s="41">
        <f t="shared" si="6"/>
        <v>104.46806934376842</v>
      </c>
      <c r="S20" s="24">
        <v>3184573139</v>
      </c>
      <c r="T20" s="24">
        <v>3368545290</v>
      </c>
      <c r="U20" s="41">
        <f t="shared" si="7"/>
        <v>105.77697992697917</v>
      </c>
      <c r="V20" s="24">
        <v>109524155</v>
      </c>
      <c r="W20" s="24">
        <v>117833514</v>
      </c>
      <c r="X20" s="41">
        <f t="shared" si="8"/>
        <v>107.5867821121286</v>
      </c>
      <c r="Y20" s="24">
        <v>4436797981</v>
      </c>
      <c r="Z20" s="24">
        <v>1622258653</v>
      </c>
      <c r="AA20" s="24">
        <f t="shared" si="9"/>
        <v>2814539328</v>
      </c>
      <c r="AB20" s="24">
        <v>4744524387</v>
      </c>
      <c r="AC20" s="24">
        <v>1774119403</v>
      </c>
      <c r="AD20" s="24">
        <f t="shared" si="10"/>
        <v>2970404984</v>
      </c>
      <c r="AE20" s="41">
        <f t="shared" si="11"/>
        <v>106.93577682188366</v>
      </c>
      <c r="AF20" s="41">
        <f t="shared" si="11"/>
        <v>109.36106888498749</v>
      </c>
      <c r="AG20" s="41">
        <f t="shared" si="11"/>
        <v>105.53787450931651</v>
      </c>
      <c r="AH20" s="24">
        <v>1819309276</v>
      </c>
      <c r="AI20" s="24">
        <v>475050035</v>
      </c>
      <c r="AJ20" s="24">
        <f t="shared" si="12"/>
        <v>1344259241</v>
      </c>
      <c r="AK20" s="24">
        <v>1928415320</v>
      </c>
      <c r="AL20" s="24">
        <v>528554573</v>
      </c>
      <c r="AM20" s="24">
        <f t="shared" si="13"/>
        <v>1399860747</v>
      </c>
      <c r="AN20" s="41">
        <f t="shared" si="14"/>
        <v>105.9971135990624</v>
      </c>
      <c r="AO20" s="41">
        <f t="shared" si="14"/>
        <v>111.26292686200938</v>
      </c>
      <c r="AP20" s="41">
        <f t="shared" si="14"/>
        <v>104.13621898992027</v>
      </c>
      <c r="AQ20" s="24">
        <v>28580</v>
      </c>
      <c r="AR20" s="24">
        <v>406763</v>
      </c>
      <c r="AS20" s="41">
        <f t="shared" si="15"/>
        <v>1423.2435269419175</v>
      </c>
      <c r="AT20" s="24">
        <v>16363303</v>
      </c>
      <c r="AU20" s="24">
        <v>20062602</v>
      </c>
      <c r="AV20" s="41">
        <f t="shared" si="16"/>
        <v>122.60728778291279</v>
      </c>
      <c r="AW20" s="24">
        <v>229188109</v>
      </c>
      <c r="AX20" s="24">
        <v>256541508</v>
      </c>
      <c r="AY20" s="41">
        <f t="shared" si="17"/>
        <v>111.93491194606435</v>
      </c>
      <c r="AZ20" s="24">
        <v>300759513</v>
      </c>
      <c r="BA20" s="24">
        <v>344729967</v>
      </c>
      <c r="BB20" s="41">
        <f t="shared" si="18"/>
        <v>114.61980489375243</v>
      </c>
      <c r="BC20" s="22">
        <v>4301984804</v>
      </c>
      <c r="BD20" s="22">
        <v>19958955</v>
      </c>
      <c r="BE20" s="22">
        <f t="shared" si="19"/>
        <v>4282025849</v>
      </c>
      <c r="BF20" s="22">
        <v>4520200996</v>
      </c>
      <c r="BG20" s="22">
        <v>18279100</v>
      </c>
      <c r="BH20" s="22">
        <f t="shared" si="20"/>
        <v>4501921896</v>
      </c>
      <c r="BI20" s="42">
        <f t="shared" si="21"/>
        <v>105.07245380776571</v>
      </c>
      <c r="BJ20" s="42">
        <f t="shared" si="21"/>
        <v>91.583452139653616</v>
      </c>
      <c r="BK20" s="42">
        <f t="shared" si="21"/>
        <v>105.13532740703452</v>
      </c>
      <c r="BL20" s="22">
        <v>1317126298</v>
      </c>
      <c r="BM20" s="22">
        <v>0</v>
      </c>
      <c r="BN20" s="22">
        <f t="shared" si="22"/>
        <v>1317126298</v>
      </c>
      <c r="BO20" s="22">
        <v>1575211744</v>
      </c>
      <c r="BP20" s="22">
        <v>0</v>
      </c>
      <c r="BQ20" s="22">
        <f t="shared" si="23"/>
        <v>1575211744</v>
      </c>
      <c r="BR20" s="42">
        <f t="shared" si="24"/>
        <v>119.59458606148034</v>
      </c>
      <c r="BS20" s="42" t="str">
        <f t="shared" si="24"/>
        <v>-</v>
      </c>
      <c r="BT20" s="42">
        <f t="shared" si="24"/>
        <v>119.59458606148034</v>
      </c>
      <c r="BU20" s="22">
        <v>2326123239</v>
      </c>
      <c r="BV20" s="22">
        <v>19956005</v>
      </c>
      <c r="BW20" s="22">
        <f t="shared" si="25"/>
        <v>2306167234</v>
      </c>
      <c r="BX20" s="22">
        <v>1540114938</v>
      </c>
      <c r="BY20" s="22">
        <v>13018400</v>
      </c>
      <c r="BZ20" s="22">
        <f t="shared" si="26"/>
        <v>1527096538</v>
      </c>
      <c r="CA20" s="42">
        <f t="shared" si="27"/>
        <v>66.209515995467854</v>
      </c>
      <c r="CB20" s="42">
        <f t="shared" si="27"/>
        <v>65.235501795073716</v>
      </c>
      <c r="CC20" s="42">
        <f t="shared" si="27"/>
        <v>66.217944452852279</v>
      </c>
      <c r="CD20" s="22">
        <v>10448203</v>
      </c>
      <c r="CE20" s="22">
        <v>2950</v>
      </c>
      <c r="CF20" s="22">
        <f t="shared" si="28"/>
        <v>10445253</v>
      </c>
      <c r="CG20" s="22">
        <v>698081017</v>
      </c>
      <c r="CH20" s="22">
        <v>5260700</v>
      </c>
      <c r="CI20" s="22">
        <f t="shared" si="29"/>
        <v>692820317</v>
      </c>
      <c r="CJ20" s="42">
        <f t="shared" si="30"/>
        <v>6681.3500560814146</v>
      </c>
      <c r="CK20" s="43">
        <f t="shared" si="30"/>
        <v>178328.81355932204</v>
      </c>
      <c r="CL20" s="43">
        <f t="shared" si="30"/>
        <v>6632.8725307084469</v>
      </c>
      <c r="CM20" s="23">
        <v>648287064</v>
      </c>
      <c r="CN20" s="23">
        <v>0</v>
      </c>
      <c r="CO20" s="23">
        <f t="shared" si="31"/>
        <v>648287064</v>
      </c>
      <c r="CP20" s="22">
        <v>706793297</v>
      </c>
      <c r="CQ20" s="22">
        <v>0</v>
      </c>
      <c r="CR20" s="22">
        <f t="shared" si="32"/>
        <v>706793297</v>
      </c>
      <c r="CS20" s="42">
        <f t="shared" si="33"/>
        <v>109.02474169992075</v>
      </c>
      <c r="CT20" s="42" t="str">
        <f t="shared" si="33"/>
        <v>-</v>
      </c>
      <c r="CU20" s="43">
        <f t="shared" si="33"/>
        <v>109.02474169992075</v>
      </c>
    </row>
    <row r="21" spans="2:99" x14ac:dyDescent="0.3">
      <c r="B21" s="18"/>
      <c r="C21" s="18" t="s">
        <v>21</v>
      </c>
      <c r="D21" s="17">
        <f t="shared" si="0"/>
        <v>1444805665</v>
      </c>
      <c r="E21" s="17">
        <f t="shared" si="1"/>
        <v>1592177735</v>
      </c>
      <c r="F21" s="40">
        <f t="shared" si="2"/>
        <v>110.2001309636338</v>
      </c>
      <c r="G21" s="24">
        <v>656159250</v>
      </c>
      <c r="H21" s="24">
        <v>770477736</v>
      </c>
      <c r="I21" s="41">
        <f t="shared" si="3"/>
        <v>117.42236903617528</v>
      </c>
      <c r="J21" s="24">
        <v>54028305</v>
      </c>
      <c r="K21" s="24">
        <v>60661717</v>
      </c>
      <c r="L21" s="41">
        <f t="shared" si="4"/>
        <v>112.27766075578347</v>
      </c>
      <c r="M21" s="24">
        <v>114821088</v>
      </c>
      <c r="N21" s="24">
        <v>127419921</v>
      </c>
      <c r="O21" s="41">
        <f t="shared" si="5"/>
        <v>110.97257761570766</v>
      </c>
      <c r="P21" s="24">
        <v>0</v>
      </c>
      <c r="Q21" s="24">
        <v>0</v>
      </c>
      <c r="R21" s="41" t="str">
        <f t="shared" si="6"/>
        <v>-</v>
      </c>
      <c r="S21" s="24">
        <v>0</v>
      </c>
      <c r="T21" s="24">
        <v>0</v>
      </c>
      <c r="U21" s="41" t="str">
        <f t="shared" si="7"/>
        <v>-</v>
      </c>
      <c r="V21" s="24">
        <v>0</v>
      </c>
      <c r="W21" s="24">
        <v>0</v>
      </c>
      <c r="X21" s="41" t="str">
        <f t="shared" si="8"/>
        <v>-</v>
      </c>
      <c r="Y21" s="24">
        <v>235576206</v>
      </c>
      <c r="Z21" s="24">
        <v>235576206</v>
      </c>
      <c r="AA21" s="24">
        <f t="shared" si="9"/>
        <v>0</v>
      </c>
      <c r="AB21" s="24">
        <v>310045709</v>
      </c>
      <c r="AC21" s="24">
        <v>310045709</v>
      </c>
      <c r="AD21" s="24">
        <f t="shared" si="10"/>
        <v>0</v>
      </c>
      <c r="AE21" s="41">
        <f t="shared" si="11"/>
        <v>131.61164035386494</v>
      </c>
      <c r="AF21" s="41">
        <f t="shared" si="11"/>
        <v>131.61164035386494</v>
      </c>
      <c r="AG21" s="41" t="str">
        <f t="shared" si="11"/>
        <v>-</v>
      </c>
      <c r="AH21" s="24">
        <v>57962627</v>
      </c>
      <c r="AI21" s="24">
        <v>57962627</v>
      </c>
      <c r="AJ21" s="24">
        <f t="shared" si="12"/>
        <v>0</v>
      </c>
      <c r="AK21" s="24">
        <v>70619550</v>
      </c>
      <c r="AL21" s="24">
        <v>70619550</v>
      </c>
      <c r="AM21" s="24">
        <f t="shared" si="13"/>
        <v>0</v>
      </c>
      <c r="AN21" s="41">
        <f t="shared" si="14"/>
        <v>121.83635155114692</v>
      </c>
      <c r="AO21" s="41">
        <f t="shared" si="14"/>
        <v>121.83635155114692</v>
      </c>
      <c r="AP21" s="41" t="str">
        <f t="shared" si="14"/>
        <v>-</v>
      </c>
      <c r="AQ21" s="24">
        <v>0</v>
      </c>
      <c r="AR21" s="24">
        <v>0</v>
      </c>
      <c r="AS21" s="41" t="str">
        <f t="shared" si="15"/>
        <v>-</v>
      </c>
      <c r="AT21" s="24">
        <v>0</v>
      </c>
      <c r="AU21" s="24">
        <v>0</v>
      </c>
      <c r="AV21" s="41" t="str">
        <f t="shared" si="16"/>
        <v>-</v>
      </c>
      <c r="AW21" s="24">
        <v>0</v>
      </c>
      <c r="AX21" s="24">
        <v>0</v>
      </c>
      <c r="AY21" s="41" t="str">
        <f t="shared" si="17"/>
        <v>-</v>
      </c>
      <c r="AZ21" s="24">
        <v>193771024</v>
      </c>
      <c r="BA21" s="24">
        <v>201730840</v>
      </c>
      <c r="BB21" s="41">
        <f t="shared" si="18"/>
        <v>104.10784638264595</v>
      </c>
      <c r="BC21" s="22">
        <v>788646415</v>
      </c>
      <c r="BD21" s="22">
        <v>244516256</v>
      </c>
      <c r="BE21" s="22">
        <f t="shared" si="19"/>
        <v>544130159</v>
      </c>
      <c r="BF21" s="22">
        <v>821699999</v>
      </c>
      <c r="BG21" s="22">
        <v>241041200</v>
      </c>
      <c r="BH21" s="22">
        <f t="shared" si="20"/>
        <v>580658799</v>
      </c>
      <c r="BI21" s="42">
        <f t="shared" si="21"/>
        <v>104.19117913570939</v>
      </c>
      <c r="BJ21" s="42">
        <f t="shared" si="21"/>
        <v>98.578803693117237</v>
      </c>
      <c r="BK21" s="42">
        <f t="shared" si="21"/>
        <v>106.71321730578805</v>
      </c>
      <c r="BL21" s="22">
        <v>245378737</v>
      </c>
      <c r="BM21" s="22">
        <v>0</v>
      </c>
      <c r="BN21" s="22">
        <f t="shared" si="22"/>
        <v>245378737</v>
      </c>
      <c r="BO21" s="22">
        <v>286558362</v>
      </c>
      <c r="BP21" s="22">
        <v>0</v>
      </c>
      <c r="BQ21" s="22">
        <f t="shared" si="23"/>
        <v>286558362</v>
      </c>
      <c r="BR21" s="42">
        <f t="shared" si="24"/>
        <v>116.78206738834098</v>
      </c>
      <c r="BS21" s="42" t="str">
        <f t="shared" si="24"/>
        <v>-</v>
      </c>
      <c r="BT21" s="42">
        <f t="shared" si="24"/>
        <v>116.78206738834098</v>
      </c>
      <c r="BU21" s="22">
        <v>165002861</v>
      </c>
      <c r="BV21" s="22">
        <v>94054376</v>
      </c>
      <c r="BW21" s="22">
        <f t="shared" si="25"/>
        <v>70948485</v>
      </c>
      <c r="BX21" s="22">
        <v>130314658</v>
      </c>
      <c r="BY21" s="22">
        <v>69832000</v>
      </c>
      <c r="BZ21" s="22">
        <f t="shared" si="26"/>
        <v>60482658</v>
      </c>
      <c r="CA21" s="42">
        <f t="shared" si="27"/>
        <v>78.977211189083562</v>
      </c>
      <c r="CB21" s="42">
        <f t="shared" si="27"/>
        <v>74.246412522050008</v>
      </c>
      <c r="CC21" s="42">
        <f t="shared" si="27"/>
        <v>85.248695585254566</v>
      </c>
      <c r="CD21" s="22">
        <v>165224781</v>
      </c>
      <c r="CE21" s="22">
        <v>150459535</v>
      </c>
      <c r="CF21" s="22">
        <f t="shared" si="28"/>
        <v>14765246</v>
      </c>
      <c r="CG21" s="22">
        <v>177447097</v>
      </c>
      <c r="CH21" s="22">
        <v>171201800</v>
      </c>
      <c r="CI21" s="22">
        <f t="shared" si="29"/>
        <v>6245297</v>
      </c>
      <c r="CJ21" s="42">
        <f t="shared" si="30"/>
        <v>107.39738671525308</v>
      </c>
      <c r="CK21" s="43">
        <f t="shared" si="30"/>
        <v>113.78594251271612</v>
      </c>
      <c r="CL21" s="43">
        <f t="shared" si="30"/>
        <v>42.297276997619953</v>
      </c>
      <c r="CM21" s="23">
        <v>213040035</v>
      </c>
      <c r="CN21" s="23">
        <v>2345</v>
      </c>
      <c r="CO21" s="23">
        <f t="shared" si="31"/>
        <v>213037690</v>
      </c>
      <c r="CP21" s="22">
        <v>227379882</v>
      </c>
      <c r="CQ21" s="22">
        <v>7400</v>
      </c>
      <c r="CR21" s="22">
        <f t="shared" si="32"/>
        <v>227372482</v>
      </c>
      <c r="CS21" s="42">
        <f t="shared" si="33"/>
        <v>106.73105738083454</v>
      </c>
      <c r="CT21" s="42">
        <f t="shared" si="33"/>
        <v>315.56503198294246</v>
      </c>
      <c r="CU21" s="43">
        <f t="shared" si="33"/>
        <v>106.72875865298765</v>
      </c>
    </row>
    <row r="22" spans="2:99" x14ac:dyDescent="0.3">
      <c r="B22" s="18"/>
      <c r="C22" s="18" t="s">
        <v>22</v>
      </c>
      <c r="D22" s="17">
        <f t="shared" si="0"/>
        <v>524843276</v>
      </c>
      <c r="E22" s="17">
        <f t="shared" si="1"/>
        <v>753876795</v>
      </c>
      <c r="F22" s="40">
        <f t="shared" si="2"/>
        <v>143.63845922644535</v>
      </c>
      <c r="G22" s="24">
        <v>474588648</v>
      </c>
      <c r="H22" s="24">
        <v>693383477</v>
      </c>
      <c r="I22" s="41">
        <f t="shared" si="3"/>
        <v>146.10199378388839</v>
      </c>
      <c r="J22" s="24">
        <v>5903298</v>
      </c>
      <c r="K22" s="24">
        <v>62021892</v>
      </c>
      <c r="L22" s="41">
        <f t="shared" si="4"/>
        <v>1050.631223427989</v>
      </c>
      <c r="M22" s="24">
        <v>0</v>
      </c>
      <c r="N22" s="24">
        <v>0</v>
      </c>
      <c r="O22" s="41" t="str">
        <f t="shared" si="5"/>
        <v>-</v>
      </c>
      <c r="P22" s="24">
        <v>0</v>
      </c>
      <c r="Q22" s="24">
        <v>0</v>
      </c>
      <c r="R22" s="41" t="str">
        <f t="shared" si="6"/>
        <v>-</v>
      </c>
      <c r="S22" s="24">
        <v>0</v>
      </c>
      <c r="T22" s="24">
        <v>0</v>
      </c>
      <c r="U22" s="41" t="str">
        <f t="shared" si="7"/>
        <v>-</v>
      </c>
      <c r="V22" s="24">
        <v>0</v>
      </c>
      <c r="W22" s="24">
        <v>0</v>
      </c>
      <c r="X22" s="41" t="str">
        <f t="shared" si="8"/>
        <v>-</v>
      </c>
      <c r="Y22" s="24">
        <v>326892432</v>
      </c>
      <c r="Z22" s="24">
        <v>14068242</v>
      </c>
      <c r="AA22" s="24">
        <f t="shared" si="9"/>
        <v>312824190</v>
      </c>
      <c r="AB22" s="24">
        <v>455933724</v>
      </c>
      <c r="AC22" s="24">
        <v>14605432</v>
      </c>
      <c r="AD22" s="24">
        <f t="shared" si="10"/>
        <v>441328292</v>
      </c>
      <c r="AE22" s="41">
        <f t="shared" si="11"/>
        <v>139.47515432232461</v>
      </c>
      <c r="AF22" s="41">
        <f t="shared" si="11"/>
        <v>103.81845862475213</v>
      </c>
      <c r="AG22" s="41">
        <f t="shared" si="11"/>
        <v>141.07869727082166</v>
      </c>
      <c r="AH22" s="24">
        <v>32776196</v>
      </c>
      <c r="AI22" s="24">
        <v>0</v>
      </c>
      <c r="AJ22" s="24">
        <f t="shared" si="12"/>
        <v>32776196</v>
      </c>
      <c r="AK22" s="24">
        <v>31349649</v>
      </c>
      <c r="AL22" s="24">
        <v>0</v>
      </c>
      <c r="AM22" s="24">
        <f t="shared" si="13"/>
        <v>31349649</v>
      </c>
      <c r="AN22" s="41">
        <f t="shared" si="14"/>
        <v>95.647612675979843</v>
      </c>
      <c r="AO22" s="41" t="str">
        <f t="shared" si="14"/>
        <v>-</v>
      </c>
      <c r="AP22" s="41">
        <f t="shared" si="14"/>
        <v>95.647612675979843</v>
      </c>
      <c r="AQ22" s="24">
        <v>0</v>
      </c>
      <c r="AR22" s="24">
        <v>0</v>
      </c>
      <c r="AS22" s="41" t="str">
        <f t="shared" si="15"/>
        <v>-</v>
      </c>
      <c r="AT22" s="24">
        <v>0</v>
      </c>
      <c r="AU22" s="24">
        <v>0</v>
      </c>
      <c r="AV22" s="41" t="str">
        <f t="shared" si="16"/>
        <v>-</v>
      </c>
      <c r="AW22" s="24">
        <v>28056978</v>
      </c>
      <c r="AX22" s="24">
        <v>35609297</v>
      </c>
      <c r="AY22" s="41">
        <f t="shared" si="17"/>
        <v>126.91779207297378</v>
      </c>
      <c r="AZ22" s="24">
        <v>80959744</v>
      </c>
      <c r="BA22" s="24">
        <v>108468916</v>
      </c>
      <c r="BB22" s="41">
        <f t="shared" si="18"/>
        <v>133.97882779866498</v>
      </c>
      <c r="BC22" s="22">
        <v>50254628</v>
      </c>
      <c r="BD22" s="22">
        <v>0</v>
      </c>
      <c r="BE22" s="22">
        <f t="shared" si="19"/>
        <v>50254628</v>
      </c>
      <c r="BF22" s="22">
        <v>60493318</v>
      </c>
      <c r="BG22" s="22">
        <v>0</v>
      </c>
      <c r="BH22" s="22">
        <f t="shared" si="20"/>
        <v>60493318</v>
      </c>
      <c r="BI22" s="42">
        <f t="shared" si="21"/>
        <v>120.37362608673574</v>
      </c>
      <c r="BJ22" s="42" t="str">
        <f t="shared" si="21"/>
        <v>-</v>
      </c>
      <c r="BK22" s="42">
        <f t="shared" si="21"/>
        <v>120.37362608673574</v>
      </c>
      <c r="BL22" s="22">
        <v>0</v>
      </c>
      <c r="BM22" s="22">
        <v>0</v>
      </c>
      <c r="BN22" s="22">
        <f t="shared" si="22"/>
        <v>0</v>
      </c>
      <c r="BO22" s="22">
        <v>0</v>
      </c>
      <c r="BP22" s="22">
        <v>0</v>
      </c>
      <c r="BQ22" s="22">
        <f t="shared" si="23"/>
        <v>0</v>
      </c>
      <c r="BR22" s="42" t="str">
        <f t="shared" si="24"/>
        <v>-</v>
      </c>
      <c r="BS22" s="42" t="str">
        <f t="shared" si="24"/>
        <v>-</v>
      </c>
      <c r="BT22" s="42" t="str">
        <f t="shared" si="24"/>
        <v>-</v>
      </c>
      <c r="BU22" s="22">
        <v>0</v>
      </c>
      <c r="BV22" s="22">
        <v>0</v>
      </c>
      <c r="BW22" s="22">
        <f t="shared" si="25"/>
        <v>0</v>
      </c>
      <c r="BX22" s="22">
        <v>0</v>
      </c>
      <c r="BY22" s="22">
        <v>0</v>
      </c>
      <c r="BZ22" s="22">
        <f t="shared" si="26"/>
        <v>0</v>
      </c>
      <c r="CA22" s="42" t="str">
        <f t="shared" si="27"/>
        <v>-</v>
      </c>
      <c r="CB22" s="42" t="str">
        <f t="shared" si="27"/>
        <v>-</v>
      </c>
      <c r="CC22" s="42" t="str">
        <f t="shared" si="27"/>
        <v>-</v>
      </c>
      <c r="CD22" s="22">
        <v>0</v>
      </c>
      <c r="CE22" s="22">
        <v>0</v>
      </c>
      <c r="CF22" s="22">
        <f t="shared" si="28"/>
        <v>0</v>
      </c>
      <c r="CG22" s="22">
        <v>0</v>
      </c>
      <c r="CH22" s="22">
        <v>0</v>
      </c>
      <c r="CI22" s="22">
        <f t="shared" si="29"/>
        <v>0</v>
      </c>
      <c r="CJ22" s="42" t="str">
        <f t="shared" si="30"/>
        <v>-</v>
      </c>
      <c r="CK22" s="43" t="str">
        <f t="shared" si="30"/>
        <v>-</v>
      </c>
      <c r="CL22" s="43" t="str">
        <f t="shared" si="30"/>
        <v>-</v>
      </c>
      <c r="CM22" s="23">
        <v>50254628</v>
      </c>
      <c r="CN22" s="23">
        <v>0</v>
      </c>
      <c r="CO22" s="23">
        <f t="shared" si="31"/>
        <v>50254628</v>
      </c>
      <c r="CP22" s="22">
        <v>60493318</v>
      </c>
      <c r="CQ22" s="22">
        <v>0</v>
      </c>
      <c r="CR22" s="22">
        <f t="shared" si="32"/>
        <v>60493318</v>
      </c>
      <c r="CS22" s="42">
        <f t="shared" si="33"/>
        <v>120.37362608673574</v>
      </c>
      <c r="CT22" s="42" t="str">
        <f t="shared" si="33"/>
        <v>-</v>
      </c>
      <c r="CU22" s="43">
        <f t="shared" si="33"/>
        <v>120.37362608673574</v>
      </c>
    </row>
    <row r="23" spans="2:99" x14ac:dyDescent="0.3">
      <c r="B23" s="18"/>
      <c r="C23" s="18" t="s">
        <v>23</v>
      </c>
      <c r="D23" s="17">
        <f t="shared" si="0"/>
        <v>1503686800</v>
      </c>
      <c r="E23" s="17">
        <f t="shared" si="1"/>
        <v>1511030917</v>
      </c>
      <c r="F23" s="40">
        <f t="shared" si="2"/>
        <v>100.48840735983052</v>
      </c>
      <c r="G23" s="24">
        <v>116896000</v>
      </c>
      <c r="H23" s="24">
        <v>190995391</v>
      </c>
      <c r="I23" s="41">
        <f t="shared" si="3"/>
        <v>163.38915873939229</v>
      </c>
      <c r="J23" s="24">
        <v>0</v>
      </c>
      <c r="K23" s="24">
        <v>134091</v>
      </c>
      <c r="L23" s="41" t="str">
        <f t="shared" si="4"/>
        <v>-</v>
      </c>
      <c r="M23" s="24">
        <v>0</v>
      </c>
      <c r="N23" s="24">
        <v>190861300</v>
      </c>
      <c r="O23" s="41" t="str">
        <f t="shared" si="5"/>
        <v>-</v>
      </c>
      <c r="P23" s="24">
        <v>0</v>
      </c>
      <c r="Q23" s="24">
        <v>0</v>
      </c>
      <c r="R23" s="41" t="str">
        <f t="shared" si="6"/>
        <v>-</v>
      </c>
      <c r="S23" s="24">
        <v>0</v>
      </c>
      <c r="T23" s="24">
        <v>0</v>
      </c>
      <c r="U23" s="41" t="str">
        <f t="shared" si="7"/>
        <v>-</v>
      </c>
      <c r="V23" s="24">
        <v>0</v>
      </c>
      <c r="W23" s="24">
        <v>0</v>
      </c>
      <c r="X23" s="41" t="str">
        <f t="shared" si="8"/>
        <v>-</v>
      </c>
      <c r="Y23" s="24">
        <v>0</v>
      </c>
      <c r="Z23" s="24">
        <v>0</v>
      </c>
      <c r="AA23" s="24">
        <f t="shared" si="9"/>
        <v>0</v>
      </c>
      <c r="AB23" s="24">
        <v>0</v>
      </c>
      <c r="AC23" s="24">
        <v>0</v>
      </c>
      <c r="AD23" s="24">
        <f t="shared" si="10"/>
        <v>0</v>
      </c>
      <c r="AE23" s="41" t="str">
        <f t="shared" si="11"/>
        <v>-</v>
      </c>
      <c r="AF23" s="41" t="str">
        <f t="shared" si="11"/>
        <v>-</v>
      </c>
      <c r="AG23" s="41" t="str">
        <f t="shared" si="11"/>
        <v>-</v>
      </c>
      <c r="AH23" s="24">
        <v>0</v>
      </c>
      <c r="AI23" s="24">
        <v>0</v>
      </c>
      <c r="AJ23" s="24">
        <f t="shared" si="12"/>
        <v>0</v>
      </c>
      <c r="AK23" s="24">
        <v>0</v>
      </c>
      <c r="AL23" s="24">
        <v>0</v>
      </c>
      <c r="AM23" s="24">
        <f t="shared" si="13"/>
        <v>0</v>
      </c>
      <c r="AN23" s="41" t="str">
        <f t="shared" si="14"/>
        <v>-</v>
      </c>
      <c r="AO23" s="41" t="str">
        <f t="shared" si="14"/>
        <v>-</v>
      </c>
      <c r="AP23" s="41" t="str">
        <f t="shared" si="14"/>
        <v>-</v>
      </c>
      <c r="AQ23" s="24">
        <v>0</v>
      </c>
      <c r="AR23" s="24">
        <v>0</v>
      </c>
      <c r="AS23" s="41" t="str">
        <f t="shared" si="15"/>
        <v>-</v>
      </c>
      <c r="AT23" s="24">
        <v>0</v>
      </c>
      <c r="AU23" s="24">
        <v>0</v>
      </c>
      <c r="AV23" s="41" t="str">
        <f t="shared" si="16"/>
        <v>-</v>
      </c>
      <c r="AW23" s="24">
        <v>0</v>
      </c>
      <c r="AX23" s="24">
        <v>0</v>
      </c>
      <c r="AY23" s="41" t="str">
        <f t="shared" si="17"/>
        <v>-</v>
      </c>
      <c r="AZ23" s="24">
        <v>0</v>
      </c>
      <c r="BA23" s="24">
        <v>0</v>
      </c>
      <c r="BB23" s="41" t="str">
        <f t="shared" si="18"/>
        <v>-</v>
      </c>
      <c r="BC23" s="22">
        <v>1386790800</v>
      </c>
      <c r="BD23" s="22">
        <v>0</v>
      </c>
      <c r="BE23" s="22">
        <f t="shared" si="19"/>
        <v>1386790800</v>
      </c>
      <c r="BF23" s="22">
        <v>1320035526</v>
      </c>
      <c r="BG23" s="22">
        <v>6261712</v>
      </c>
      <c r="BH23" s="22">
        <f t="shared" si="20"/>
        <v>1313773814</v>
      </c>
      <c r="BI23" s="42">
        <f t="shared" si="21"/>
        <v>95.186348654750233</v>
      </c>
      <c r="BJ23" s="42" t="str">
        <f t="shared" si="21"/>
        <v>-</v>
      </c>
      <c r="BK23" s="42">
        <f t="shared" si="21"/>
        <v>94.734823305721378</v>
      </c>
      <c r="BL23" s="22">
        <v>0</v>
      </c>
      <c r="BM23" s="22">
        <v>0</v>
      </c>
      <c r="BN23" s="22">
        <f t="shared" si="22"/>
        <v>0</v>
      </c>
      <c r="BO23" s="22">
        <v>5330588</v>
      </c>
      <c r="BP23" s="22">
        <v>0</v>
      </c>
      <c r="BQ23" s="22">
        <f t="shared" si="23"/>
        <v>5330588</v>
      </c>
      <c r="BR23" s="42" t="str">
        <f t="shared" si="24"/>
        <v>-</v>
      </c>
      <c r="BS23" s="42" t="str">
        <f t="shared" si="24"/>
        <v>-</v>
      </c>
      <c r="BT23" s="42" t="str">
        <f t="shared" si="24"/>
        <v>-</v>
      </c>
      <c r="BU23" s="22">
        <v>0</v>
      </c>
      <c r="BV23" s="22">
        <v>0</v>
      </c>
      <c r="BW23" s="22">
        <f t="shared" si="25"/>
        <v>0</v>
      </c>
      <c r="BX23" s="22">
        <v>77264871</v>
      </c>
      <c r="BY23" s="22">
        <v>0</v>
      </c>
      <c r="BZ23" s="22">
        <f t="shared" si="26"/>
        <v>77264871</v>
      </c>
      <c r="CA23" s="42" t="str">
        <f t="shared" si="27"/>
        <v>-</v>
      </c>
      <c r="CB23" s="42" t="str">
        <f t="shared" si="27"/>
        <v>-</v>
      </c>
      <c r="CC23" s="42" t="str">
        <f t="shared" si="27"/>
        <v>-</v>
      </c>
      <c r="CD23" s="22">
        <v>0</v>
      </c>
      <c r="CE23" s="22">
        <v>0</v>
      </c>
      <c r="CF23" s="22">
        <f t="shared" si="28"/>
        <v>0</v>
      </c>
      <c r="CG23" s="22">
        <v>1067368223</v>
      </c>
      <c r="CH23" s="22">
        <v>6261712</v>
      </c>
      <c r="CI23" s="22">
        <f t="shared" si="29"/>
        <v>1061106511</v>
      </c>
      <c r="CJ23" s="42" t="str">
        <f t="shared" si="30"/>
        <v>-</v>
      </c>
      <c r="CK23" s="43" t="str">
        <f t="shared" si="30"/>
        <v>-</v>
      </c>
      <c r="CL23" s="43" t="str">
        <f t="shared" si="30"/>
        <v>-</v>
      </c>
      <c r="CM23" s="23">
        <v>0</v>
      </c>
      <c r="CN23" s="23">
        <v>0</v>
      </c>
      <c r="CO23" s="23">
        <f t="shared" si="31"/>
        <v>0</v>
      </c>
      <c r="CP23" s="22">
        <v>170071844</v>
      </c>
      <c r="CQ23" s="22">
        <v>0</v>
      </c>
      <c r="CR23" s="22">
        <f t="shared" si="32"/>
        <v>170071844</v>
      </c>
      <c r="CS23" s="42" t="str">
        <f t="shared" si="33"/>
        <v>-</v>
      </c>
      <c r="CT23" s="42" t="str">
        <f t="shared" si="33"/>
        <v>-</v>
      </c>
      <c r="CU23" s="43" t="str">
        <f t="shared" si="33"/>
        <v>-</v>
      </c>
    </row>
    <row r="24" spans="2:99" x14ac:dyDescent="0.3">
      <c r="B24" s="18"/>
      <c r="C24" s="18" t="s">
        <v>24</v>
      </c>
      <c r="D24" s="17">
        <f t="shared" si="0"/>
        <v>2303360686</v>
      </c>
      <c r="E24" s="17">
        <f t="shared" si="1"/>
        <v>2341778735</v>
      </c>
      <c r="F24" s="40">
        <f t="shared" si="2"/>
        <v>101.66791285591997</v>
      </c>
      <c r="G24" s="24">
        <v>0</v>
      </c>
      <c r="H24" s="24">
        <v>0</v>
      </c>
      <c r="I24" s="41" t="str">
        <f t="shared" si="3"/>
        <v>-</v>
      </c>
      <c r="J24" s="24">
        <v>0</v>
      </c>
      <c r="K24" s="24">
        <v>0</v>
      </c>
      <c r="L24" s="41" t="str">
        <f t="shared" si="4"/>
        <v>-</v>
      </c>
      <c r="M24" s="24">
        <v>0</v>
      </c>
      <c r="N24" s="24">
        <v>0</v>
      </c>
      <c r="O24" s="41" t="str">
        <f t="shared" si="5"/>
        <v>-</v>
      </c>
      <c r="P24" s="24">
        <v>0</v>
      </c>
      <c r="Q24" s="24">
        <v>0</v>
      </c>
      <c r="R24" s="41" t="str">
        <f t="shared" si="6"/>
        <v>-</v>
      </c>
      <c r="S24" s="24">
        <v>0</v>
      </c>
      <c r="T24" s="24">
        <v>0</v>
      </c>
      <c r="U24" s="41" t="str">
        <f t="shared" si="7"/>
        <v>-</v>
      </c>
      <c r="V24" s="24">
        <v>0</v>
      </c>
      <c r="W24" s="24">
        <v>0</v>
      </c>
      <c r="X24" s="41" t="str">
        <f t="shared" si="8"/>
        <v>-</v>
      </c>
      <c r="Y24" s="24">
        <v>0</v>
      </c>
      <c r="Z24" s="24">
        <v>0</v>
      </c>
      <c r="AA24" s="24">
        <f t="shared" si="9"/>
        <v>0</v>
      </c>
      <c r="AB24" s="24">
        <v>0</v>
      </c>
      <c r="AC24" s="24">
        <v>0</v>
      </c>
      <c r="AD24" s="24">
        <f t="shared" si="10"/>
        <v>0</v>
      </c>
      <c r="AE24" s="41" t="str">
        <f t="shared" si="11"/>
        <v>-</v>
      </c>
      <c r="AF24" s="41" t="str">
        <f t="shared" si="11"/>
        <v>-</v>
      </c>
      <c r="AG24" s="41" t="str">
        <f t="shared" si="11"/>
        <v>-</v>
      </c>
      <c r="AH24" s="24">
        <v>0</v>
      </c>
      <c r="AI24" s="24">
        <v>0</v>
      </c>
      <c r="AJ24" s="24">
        <f t="shared" si="12"/>
        <v>0</v>
      </c>
      <c r="AK24" s="24">
        <v>0</v>
      </c>
      <c r="AL24" s="24">
        <v>0</v>
      </c>
      <c r="AM24" s="24">
        <f t="shared" si="13"/>
        <v>0</v>
      </c>
      <c r="AN24" s="41" t="str">
        <f t="shared" si="14"/>
        <v>-</v>
      </c>
      <c r="AO24" s="41" t="str">
        <f t="shared" si="14"/>
        <v>-</v>
      </c>
      <c r="AP24" s="41" t="str">
        <f t="shared" si="14"/>
        <v>-</v>
      </c>
      <c r="AQ24" s="24">
        <v>0</v>
      </c>
      <c r="AR24" s="24">
        <v>0</v>
      </c>
      <c r="AS24" s="41" t="str">
        <f t="shared" si="15"/>
        <v>-</v>
      </c>
      <c r="AT24" s="24">
        <v>0</v>
      </c>
      <c r="AU24" s="24">
        <v>0</v>
      </c>
      <c r="AV24" s="41" t="str">
        <f t="shared" si="16"/>
        <v>-</v>
      </c>
      <c r="AW24" s="24">
        <v>0</v>
      </c>
      <c r="AX24" s="24">
        <v>0</v>
      </c>
      <c r="AY24" s="41" t="str">
        <f t="shared" si="17"/>
        <v>-</v>
      </c>
      <c r="AZ24" s="24">
        <v>0</v>
      </c>
      <c r="BA24" s="24">
        <v>0</v>
      </c>
      <c r="BB24" s="41" t="str">
        <f t="shared" si="18"/>
        <v>-</v>
      </c>
      <c r="BC24" s="22">
        <v>2303360686</v>
      </c>
      <c r="BD24" s="22">
        <v>13780600</v>
      </c>
      <c r="BE24" s="22">
        <f t="shared" si="19"/>
        <v>2289580086</v>
      </c>
      <c r="BF24" s="22">
        <v>2341778735</v>
      </c>
      <c r="BG24" s="22">
        <v>26465200</v>
      </c>
      <c r="BH24" s="22">
        <f t="shared" si="20"/>
        <v>2315313535</v>
      </c>
      <c r="BI24" s="42">
        <f t="shared" si="21"/>
        <v>101.66791285591997</v>
      </c>
      <c r="BJ24" s="42">
        <f t="shared" si="21"/>
        <v>192.04679041551168</v>
      </c>
      <c r="BK24" s="42">
        <f t="shared" si="21"/>
        <v>101.1239374921782</v>
      </c>
      <c r="BL24" s="22">
        <v>683489728</v>
      </c>
      <c r="BM24" s="22">
        <v>0</v>
      </c>
      <c r="BN24" s="22">
        <f t="shared" si="22"/>
        <v>683489728</v>
      </c>
      <c r="BO24" s="22">
        <v>1129906199</v>
      </c>
      <c r="BP24" s="22">
        <v>0</v>
      </c>
      <c r="BQ24" s="22">
        <f t="shared" si="23"/>
        <v>1129906199</v>
      </c>
      <c r="BR24" s="42">
        <f t="shared" si="24"/>
        <v>165.31429116078831</v>
      </c>
      <c r="BS24" s="42" t="str">
        <f t="shared" si="24"/>
        <v>-</v>
      </c>
      <c r="BT24" s="42">
        <f t="shared" si="24"/>
        <v>165.31429116078831</v>
      </c>
      <c r="BU24" s="22">
        <v>267928042</v>
      </c>
      <c r="BV24" s="22">
        <v>0</v>
      </c>
      <c r="BW24" s="22">
        <f t="shared" si="25"/>
        <v>267928042</v>
      </c>
      <c r="BX24" s="22">
        <v>217123492</v>
      </c>
      <c r="BY24" s="22">
        <v>16800</v>
      </c>
      <c r="BZ24" s="22">
        <f t="shared" si="26"/>
        <v>217106692</v>
      </c>
      <c r="CA24" s="42">
        <f t="shared" si="27"/>
        <v>81.037987057733957</v>
      </c>
      <c r="CB24" s="42" t="str">
        <f t="shared" si="27"/>
        <v>-</v>
      </c>
      <c r="CC24" s="42">
        <f t="shared" si="27"/>
        <v>81.031716717431166</v>
      </c>
      <c r="CD24" s="22">
        <v>1209910022</v>
      </c>
      <c r="CE24" s="22">
        <v>13780600</v>
      </c>
      <c r="CF24" s="22">
        <f t="shared" si="28"/>
        <v>1196129422</v>
      </c>
      <c r="CG24" s="22">
        <v>837233092</v>
      </c>
      <c r="CH24" s="22">
        <v>26448400</v>
      </c>
      <c r="CI24" s="22">
        <f t="shared" si="29"/>
        <v>810784692</v>
      </c>
      <c r="CJ24" s="42">
        <f t="shared" si="30"/>
        <v>69.197963218458241</v>
      </c>
      <c r="CK24" s="43">
        <f t="shared" si="30"/>
        <v>191.92487990363264</v>
      </c>
      <c r="CL24" s="43">
        <f t="shared" si="30"/>
        <v>67.784027136822658</v>
      </c>
      <c r="CM24" s="23">
        <v>142032894</v>
      </c>
      <c r="CN24" s="23">
        <v>0</v>
      </c>
      <c r="CO24" s="23">
        <f t="shared" si="31"/>
        <v>142032894</v>
      </c>
      <c r="CP24" s="22">
        <v>157515952</v>
      </c>
      <c r="CQ24" s="22">
        <v>0</v>
      </c>
      <c r="CR24" s="22">
        <f t="shared" si="32"/>
        <v>157515952</v>
      </c>
      <c r="CS24" s="42">
        <f t="shared" si="33"/>
        <v>110.90103676969365</v>
      </c>
      <c r="CT24" s="42" t="str">
        <f t="shared" si="33"/>
        <v>-</v>
      </c>
      <c r="CU24" s="43">
        <f t="shared" si="33"/>
        <v>110.90103676969365</v>
      </c>
    </row>
    <row r="25" spans="2:99" x14ac:dyDescent="0.3">
      <c r="B25" s="18"/>
      <c r="C25" s="18" t="s">
        <v>25</v>
      </c>
      <c r="D25" s="17">
        <f t="shared" si="0"/>
        <v>393243337</v>
      </c>
      <c r="E25" s="17">
        <f t="shared" si="1"/>
        <v>499178164</v>
      </c>
      <c r="F25" s="40">
        <f t="shared" si="2"/>
        <v>126.93874683501632</v>
      </c>
      <c r="G25" s="24">
        <v>0</v>
      </c>
      <c r="H25" s="24">
        <v>87574</v>
      </c>
      <c r="I25" s="41" t="str">
        <f t="shared" si="3"/>
        <v>-</v>
      </c>
      <c r="J25" s="24">
        <v>0</v>
      </c>
      <c r="K25" s="24">
        <v>0</v>
      </c>
      <c r="L25" s="41" t="str">
        <f t="shared" si="4"/>
        <v>-</v>
      </c>
      <c r="M25" s="24">
        <v>0</v>
      </c>
      <c r="N25" s="24">
        <v>87574</v>
      </c>
      <c r="O25" s="41" t="str">
        <f t="shared" si="5"/>
        <v>-</v>
      </c>
      <c r="P25" s="24">
        <v>0</v>
      </c>
      <c r="Q25" s="24">
        <v>0</v>
      </c>
      <c r="R25" s="41" t="str">
        <f t="shared" si="6"/>
        <v>-</v>
      </c>
      <c r="S25" s="24">
        <v>0</v>
      </c>
      <c r="T25" s="24">
        <v>0</v>
      </c>
      <c r="U25" s="41" t="str">
        <f t="shared" si="7"/>
        <v>-</v>
      </c>
      <c r="V25" s="24">
        <v>0</v>
      </c>
      <c r="W25" s="24">
        <v>0</v>
      </c>
      <c r="X25" s="41" t="str">
        <f t="shared" si="8"/>
        <v>-</v>
      </c>
      <c r="Y25" s="24">
        <v>0</v>
      </c>
      <c r="Z25" s="24">
        <v>0</v>
      </c>
      <c r="AA25" s="24">
        <f t="shared" si="9"/>
        <v>0</v>
      </c>
      <c r="AB25" s="24">
        <v>0</v>
      </c>
      <c r="AC25" s="24">
        <v>0</v>
      </c>
      <c r="AD25" s="24">
        <f t="shared" si="10"/>
        <v>0</v>
      </c>
      <c r="AE25" s="41" t="str">
        <f t="shared" si="11"/>
        <v>-</v>
      </c>
      <c r="AF25" s="41" t="str">
        <f t="shared" si="11"/>
        <v>-</v>
      </c>
      <c r="AG25" s="41" t="str">
        <f t="shared" si="11"/>
        <v>-</v>
      </c>
      <c r="AH25" s="24">
        <v>0</v>
      </c>
      <c r="AI25" s="24">
        <v>0</v>
      </c>
      <c r="AJ25" s="24">
        <f t="shared" si="12"/>
        <v>0</v>
      </c>
      <c r="AK25" s="24">
        <v>0</v>
      </c>
      <c r="AL25" s="24">
        <v>0</v>
      </c>
      <c r="AM25" s="24">
        <f t="shared" si="13"/>
        <v>0</v>
      </c>
      <c r="AN25" s="41" t="str">
        <f t="shared" si="14"/>
        <v>-</v>
      </c>
      <c r="AO25" s="41" t="str">
        <f t="shared" si="14"/>
        <v>-</v>
      </c>
      <c r="AP25" s="41" t="str">
        <f t="shared" si="14"/>
        <v>-</v>
      </c>
      <c r="AQ25" s="24">
        <v>0</v>
      </c>
      <c r="AR25" s="24">
        <v>0</v>
      </c>
      <c r="AS25" s="41" t="str">
        <f t="shared" si="15"/>
        <v>-</v>
      </c>
      <c r="AT25" s="24">
        <v>0</v>
      </c>
      <c r="AU25" s="24">
        <v>0</v>
      </c>
      <c r="AV25" s="41" t="str">
        <f t="shared" si="16"/>
        <v>-</v>
      </c>
      <c r="AW25" s="24">
        <v>0</v>
      </c>
      <c r="AX25" s="24">
        <v>0</v>
      </c>
      <c r="AY25" s="41" t="str">
        <f t="shared" si="17"/>
        <v>-</v>
      </c>
      <c r="AZ25" s="24">
        <v>0</v>
      </c>
      <c r="BA25" s="24">
        <v>0</v>
      </c>
      <c r="BB25" s="41" t="str">
        <f t="shared" si="18"/>
        <v>-</v>
      </c>
      <c r="BC25" s="22">
        <v>393243337</v>
      </c>
      <c r="BD25" s="22">
        <v>0</v>
      </c>
      <c r="BE25" s="22">
        <f t="shared" si="19"/>
        <v>393243337</v>
      </c>
      <c r="BF25" s="22">
        <v>499090590</v>
      </c>
      <c r="BG25" s="22">
        <v>0</v>
      </c>
      <c r="BH25" s="22">
        <f t="shared" si="20"/>
        <v>499090590</v>
      </c>
      <c r="BI25" s="42">
        <f t="shared" si="21"/>
        <v>126.91647716334988</v>
      </c>
      <c r="BJ25" s="42" t="str">
        <f t="shared" si="21"/>
        <v>-</v>
      </c>
      <c r="BK25" s="42">
        <f t="shared" si="21"/>
        <v>126.91647716334988</v>
      </c>
      <c r="BL25" s="22">
        <v>338839576</v>
      </c>
      <c r="BM25" s="22">
        <v>0</v>
      </c>
      <c r="BN25" s="22">
        <f t="shared" si="22"/>
        <v>338839576</v>
      </c>
      <c r="BO25" s="22">
        <v>431105032</v>
      </c>
      <c r="BP25" s="22">
        <v>0</v>
      </c>
      <c r="BQ25" s="22">
        <f t="shared" si="23"/>
        <v>431105032</v>
      </c>
      <c r="BR25" s="42">
        <f t="shared" si="24"/>
        <v>127.22983456926531</v>
      </c>
      <c r="BS25" s="42" t="str">
        <f t="shared" si="24"/>
        <v>-</v>
      </c>
      <c r="BT25" s="42">
        <f t="shared" si="24"/>
        <v>127.22983456926531</v>
      </c>
      <c r="BU25" s="22">
        <v>0</v>
      </c>
      <c r="BV25" s="22">
        <v>0</v>
      </c>
      <c r="BW25" s="22">
        <f t="shared" si="25"/>
        <v>0</v>
      </c>
      <c r="BX25" s="22">
        <v>0</v>
      </c>
      <c r="BY25" s="22">
        <v>0</v>
      </c>
      <c r="BZ25" s="22">
        <f t="shared" si="26"/>
        <v>0</v>
      </c>
      <c r="CA25" s="42" t="str">
        <f t="shared" si="27"/>
        <v>-</v>
      </c>
      <c r="CB25" s="42" t="str">
        <f t="shared" si="27"/>
        <v>-</v>
      </c>
      <c r="CC25" s="42" t="str">
        <f t="shared" si="27"/>
        <v>-</v>
      </c>
      <c r="CD25" s="22">
        <v>0</v>
      </c>
      <c r="CE25" s="22">
        <v>0</v>
      </c>
      <c r="CF25" s="22">
        <f t="shared" si="28"/>
        <v>0</v>
      </c>
      <c r="CG25" s="22">
        <v>0</v>
      </c>
      <c r="CH25" s="22">
        <v>0</v>
      </c>
      <c r="CI25" s="22">
        <f t="shared" si="29"/>
        <v>0</v>
      </c>
      <c r="CJ25" s="42" t="str">
        <f t="shared" si="30"/>
        <v>-</v>
      </c>
      <c r="CK25" s="43" t="str">
        <f t="shared" si="30"/>
        <v>-</v>
      </c>
      <c r="CL25" s="43" t="str">
        <f t="shared" si="30"/>
        <v>-</v>
      </c>
      <c r="CM25" s="23">
        <v>54403761</v>
      </c>
      <c r="CN25" s="23">
        <v>0</v>
      </c>
      <c r="CO25" s="23">
        <f t="shared" si="31"/>
        <v>54403761</v>
      </c>
      <c r="CP25" s="22">
        <v>67985558</v>
      </c>
      <c r="CQ25" s="22">
        <v>0</v>
      </c>
      <c r="CR25" s="22">
        <f t="shared" si="32"/>
        <v>67985558</v>
      </c>
      <c r="CS25" s="42">
        <f t="shared" si="33"/>
        <v>124.96481263492059</v>
      </c>
      <c r="CT25" s="42" t="str">
        <f t="shared" si="33"/>
        <v>-</v>
      </c>
      <c r="CU25" s="43">
        <f t="shared" si="33"/>
        <v>124.96481263492059</v>
      </c>
    </row>
    <row r="26" spans="2:99" x14ac:dyDescent="0.3">
      <c r="B26" s="18"/>
      <c r="C26" s="18" t="s">
        <v>26</v>
      </c>
      <c r="D26" s="17">
        <f t="shared" si="0"/>
        <v>734923829</v>
      </c>
      <c r="E26" s="17">
        <f t="shared" si="1"/>
        <v>897673192</v>
      </c>
      <c r="F26" s="40">
        <f t="shared" si="2"/>
        <v>122.14506545820547</v>
      </c>
      <c r="G26" s="24">
        <v>734923829</v>
      </c>
      <c r="H26" s="24">
        <v>897673192</v>
      </c>
      <c r="I26" s="41">
        <f t="shared" si="3"/>
        <v>122.14506545820547</v>
      </c>
      <c r="J26" s="24">
        <v>16502694</v>
      </c>
      <c r="K26" s="24">
        <v>79918285</v>
      </c>
      <c r="L26" s="41">
        <f t="shared" si="4"/>
        <v>484.27417365916136</v>
      </c>
      <c r="M26" s="24">
        <v>0</v>
      </c>
      <c r="N26" s="24">
        <v>0</v>
      </c>
      <c r="O26" s="41" t="str">
        <f t="shared" si="5"/>
        <v>-</v>
      </c>
      <c r="P26" s="24">
        <v>424187960</v>
      </c>
      <c r="Q26" s="24">
        <v>492538943</v>
      </c>
      <c r="R26" s="41">
        <f t="shared" si="6"/>
        <v>116.11337177038217</v>
      </c>
      <c r="S26" s="24">
        <v>105480885</v>
      </c>
      <c r="T26" s="24">
        <v>137865363</v>
      </c>
      <c r="U26" s="41">
        <f t="shared" si="7"/>
        <v>130.70175036927307</v>
      </c>
      <c r="V26" s="24">
        <v>1775252</v>
      </c>
      <c r="W26" s="24">
        <v>1922426</v>
      </c>
      <c r="X26" s="41">
        <f t="shared" si="8"/>
        <v>108.29031596640928</v>
      </c>
      <c r="Y26" s="24">
        <v>95181577</v>
      </c>
      <c r="Z26" s="24">
        <v>22236366</v>
      </c>
      <c r="AA26" s="24">
        <f t="shared" si="9"/>
        <v>72945211</v>
      </c>
      <c r="AB26" s="24">
        <v>116824418</v>
      </c>
      <c r="AC26" s="24">
        <v>33745745</v>
      </c>
      <c r="AD26" s="24">
        <f t="shared" si="10"/>
        <v>83078673</v>
      </c>
      <c r="AE26" s="41">
        <f t="shared" si="11"/>
        <v>122.7384770059021</v>
      </c>
      <c r="AF26" s="41">
        <f t="shared" si="11"/>
        <v>151.75926228233516</v>
      </c>
      <c r="AG26" s="41">
        <f t="shared" si="11"/>
        <v>113.89188112705575</v>
      </c>
      <c r="AH26" s="24">
        <v>44126163</v>
      </c>
      <c r="AI26" s="24">
        <v>6004377</v>
      </c>
      <c r="AJ26" s="24">
        <f t="shared" si="12"/>
        <v>38121786</v>
      </c>
      <c r="AK26" s="24">
        <v>48173346</v>
      </c>
      <c r="AL26" s="24">
        <v>9228559</v>
      </c>
      <c r="AM26" s="24">
        <f t="shared" si="13"/>
        <v>38944787</v>
      </c>
      <c r="AN26" s="41">
        <f t="shared" si="14"/>
        <v>109.17184437722356</v>
      </c>
      <c r="AO26" s="41">
        <f t="shared" si="14"/>
        <v>153.69719456323278</v>
      </c>
      <c r="AP26" s="41">
        <f t="shared" si="14"/>
        <v>102.15887314408616</v>
      </c>
      <c r="AQ26" s="24">
        <v>37642879</v>
      </c>
      <c r="AR26" s="24">
        <v>9413317</v>
      </c>
      <c r="AS26" s="41">
        <f t="shared" si="15"/>
        <v>25.006899711363733</v>
      </c>
      <c r="AT26" s="24">
        <v>0</v>
      </c>
      <c r="AU26" s="24">
        <v>0</v>
      </c>
      <c r="AV26" s="41" t="str">
        <f t="shared" si="16"/>
        <v>-</v>
      </c>
      <c r="AW26" s="24">
        <v>0</v>
      </c>
      <c r="AX26" s="24">
        <v>0</v>
      </c>
      <c r="AY26" s="41" t="str">
        <f t="shared" si="17"/>
        <v>-</v>
      </c>
      <c r="AZ26" s="24">
        <v>10026419</v>
      </c>
      <c r="BA26" s="24">
        <v>11017094</v>
      </c>
      <c r="BB26" s="41">
        <f t="shared" si="18"/>
        <v>109.88064632048591</v>
      </c>
      <c r="BC26" s="22">
        <v>0</v>
      </c>
      <c r="BD26" s="22">
        <v>0</v>
      </c>
      <c r="BE26" s="22">
        <f t="shared" si="19"/>
        <v>0</v>
      </c>
      <c r="BF26" s="22">
        <v>0</v>
      </c>
      <c r="BG26" s="22">
        <v>0</v>
      </c>
      <c r="BH26" s="22">
        <f t="shared" si="20"/>
        <v>0</v>
      </c>
      <c r="BI26" s="42" t="str">
        <f t="shared" si="21"/>
        <v>-</v>
      </c>
      <c r="BJ26" s="42" t="str">
        <f t="shared" si="21"/>
        <v>-</v>
      </c>
      <c r="BK26" s="42" t="str">
        <f t="shared" si="21"/>
        <v>-</v>
      </c>
      <c r="BL26" s="22">
        <v>0</v>
      </c>
      <c r="BM26" s="22">
        <v>0</v>
      </c>
      <c r="BN26" s="22">
        <f t="shared" si="22"/>
        <v>0</v>
      </c>
      <c r="BO26" s="22">
        <v>0</v>
      </c>
      <c r="BP26" s="22">
        <v>0</v>
      </c>
      <c r="BQ26" s="22">
        <f t="shared" si="23"/>
        <v>0</v>
      </c>
      <c r="BR26" s="42" t="str">
        <f t="shared" si="24"/>
        <v>-</v>
      </c>
      <c r="BS26" s="42" t="str">
        <f t="shared" si="24"/>
        <v>-</v>
      </c>
      <c r="BT26" s="42" t="str">
        <f t="shared" si="24"/>
        <v>-</v>
      </c>
      <c r="BU26" s="22">
        <v>0</v>
      </c>
      <c r="BV26" s="22">
        <v>0</v>
      </c>
      <c r="BW26" s="22">
        <f t="shared" si="25"/>
        <v>0</v>
      </c>
      <c r="BX26" s="22">
        <v>0</v>
      </c>
      <c r="BY26" s="22">
        <v>0</v>
      </c>
      <c r="BZ26" s="22">
        <f t="shared" si="26"/>
        <v>0</v>
      </c>
      <c r="CA26" s="42" t="str">
        <f t="shared" si="27"/>
        <v>-</v>
      </c>
      <c r="CB26" s="42" t="str">
        <f t="shared" si="27"/>
        <v>-</v>
      </c>
      <c r="CC26" s="42" t="str">
        <f t="shared" si="27"/>
        <v>-</v>
      </c>
      <c r="CD26" s="22">
        <v>0</v>
      </c>
      <c r="CE26" s="22">
        <v>0</v>
      </c>
      <c r="CF26" s="22">
        <f t="shared" si="28"/>
        <v>0</v>
      </c>
      <c r="CG26" s="22">
        <v>0</v>
      </c>
      <c r="CH26" s="22">
        <v>0</v>
      </c>
      <c r="CI26" s="22">
        <f t="shared" si="29"/>
        <v>0</v>
      </c>
      <c r="CJ26" s="42" t="str">
        <f t="shared" si="30"/>
        <v>-</v>
      </c>
      <c r="CK26" s="43" t="str">
        <f t="shared" si="30"/>
        <v>-</v>
      </c>
      <c r="CL26" s="43" t="str">
        <f t="shared" si="30"/>
        <v>-</v>
      </c>
      <c r="CM26" s="23">
        <v>0</v>
      </c>
      <c r="CN26" s="23">
        <v>0</v>
      </c>
      <c r="CO26" s="23">
        <f t="shared" si="31"/>
        <v>0</v>
      </c>
      <c r="CP26" s="22">
        <v>0</v>
      </c>
      <c r="CQ26" s="22">
        <v>0</v>
      </c>
      <c r="CR26" s="22">
        <f t="shared" si="32"/>
        <v>0</v>
      </c>
      <c r="CS26" s="42" t="str">
        <f t="shared" si="33"/>
        <v>-</v>
      </c>
      <c r="CT26" s="42" t="str">
        <f t="shared" si="33"/>
        <v>-</v>
      </c>
      <c r="CU26" s="43" t="str">
        <f t="shared" si="33"/>
        <v>-</v>
      </c>
    </row>
    <row r="27" spans="2:99" x14ac:dyDescent="0.3">
      <c r="B27" s="18"/>
      <c r="C27" s="18" t="s">
        <v>27</v>
      </c>
      <c r="D27" s="17">
        <f t="shared" si="0"/>
        <v>265736301</v>
      </c>
      <c r="E27" s="17">
        <f t="shared" si="1"/>
        <v>318999734</v>
      </c>
      <c r="F27" s="40">
        <f t="shared" si="2"/>
        <v>120.04371732411524</v>
      </c>
      <c r="G27" s="24">
        <v>210332267</v>
      </c>
      <c r="H27" s="24">
        <v>268085154</v>
      </c>
      <c r="I27" s="41">
        <f t="shared" si="3"/>
        <v>127.45793017102791</v>
      </c>
      <c r="J27" s="24">
        <v>2120162</v>
      </c>
      <c r="K27" s="24">
        <v>25821801</v>
      </c>
      <c r="L27" s="41">
        <f t="shared" si="4"/>
        <v>1217.9164139344068</v>
      </c>
      <c r="M27" s="24">
        <v>16819803</v>
      </c>
      <c r="N27" s="24">
        <v>15328873</v>
      </c>
      <c r="O27" s="41">
        <f t="shared" si="5"/>
        <v>91.135865265484966</v>
      </c>
      <c r="P27" s="24">
        <v>0</v>
      </c>
      <c r="Q27" s="24">
        <v>0</v>
      </c>
      <c r="R27" s="41" t="str">
        <f t="shared" si="6"/>
        <v>-</v>
      </c>
      <c r="S27" s="24">
        <v>0</v>
      </c>
      <c r="T27" s="24">
        <v>0</v>
      </c>
      <c r="U27" s="41" t="str">
        <f t="shared" si="7"/>
        <v>-</v>
      </c>
      <c r="V27" s="24">
        <v>0</v>
      </c>
      <c r="W27" s="24">
        <v>0</v>
      </c>
      <c r="X27" s="41" t="str">
        <f t="shared" si="8"/>
        <v>-</v>
      </c>
      <c r="Y27" s="24">
        <v>167474791</v>
      </c>
      <c r="Z27" s="24">
        <v>164128598</v>
      </c>
      <c r="AA27" s="24">
        <f t="shared" si="9"/>
        <v>3346193</v>
      </c>
      <c r="AB27" s="24">
        <v>203940432</v>
      </c>
      <c r="AC27" s="24">
        <v>203713569</v>
      </c>
      <c r="AD27" s="24">
        <f t="shared" si="10"/>
        <v>226863</v>
      </c>
      <c r="AE27" s="41">
        <f t="shared" si="11"/>
        <v>121.77380893104086</v>
      </c>
      <c r="AF27" s="41">
        <f t="shared" si="11"/>
        <v>124.11826548350824</v>
      </c>
      <c r="AG27" s="41">
        <f t="shared" si="11"/>
        <v>6.7797344624174398</v>
      </c>
      <c r="AH27" s="24">
        <v>14452958</v>
      </c>
      <c r="AI27" s="24">
        <v>8100824</v>
      </c>
      <c r="AJ27" s="24">
        <f t="shared" si="12"/>
        <v>6352134</v>
      </c>
      <c r="AK27" s="24">
        <v>15521994</v>
      </c>
      <c r="AL27" s="24">
        <v>11077940</v>
      </c>
      <c r="AM27" s="24">
        <f t="shared" si="13"/>
        <v>4444054</v>
      </c>
      <c r="AN27" s="41">
        <f t="shared" si="14"/>
        <v>107.39665887080001</v>
      </c>
      <c r="AO27" s="41">
        <f t="shared" si="14"/>
        <v>136.75077992065991</v>
      </c>
      <c r="AP27" s="41">
        <f t="shared" si="14"/>
        <v>69.961590860646211</v>
      </c>
      <c r="AQ27" s="24">
        <v>0</v>
      </c>
      <c r="AR27" s="24">
        <v>0</v>
      </c>
      <c r="AS27" s="41" t="str">
        <f t="shared" si="15"/>
        <v>-</v>
      </c>
      <c r="AT27" s="24">
        <v>0</v>
      </c>
      <c r="AU27" s="24">
        <v>0</v>
      </c>
      <c r="AV27" s="41" t="str">
        <f t="shared" si="16"/>
        <v>-</v>
      </c>
      <c r="AW27" s="24">
        <v>9464554</v>
      </c>
      <c r="AX27" s="24">
        <v>7471816</v>
      </c>
      <c r="AY27" s="41">
        <f t="shared" si="17"/>
        <v>78.945251936858313</v>
      </c>
      <c r="AZ27" s="24">
        <v>0</v>
      </c>
      <c r="BA27" s="24">
        <v>239</v>
      </c>
      <c r="BB27" s="41" t="str">
        <f t="shared" si="18"/>
        <v>-</v>
      </c>
      <c r="BC27" s="22">
        <v>55404034</v>
      </c>
      <c r="BD27" s="22">
        <v>16100</v>
      </c>
      <c r="BE27" s="22">
        <f t="shared" si="19"/>
        <v>55387934</v>
      </c>
      <c r="BF27" s="22">
        <v>50914580</v>
      </c>
      <c r="BG27" s="22">
        <v>116300</v>
      </c>
      <c r="BH27" s="22">
        <f t="shared" si="20"/>
        <v>50798280</v>
      </c>
      <c r="BI27" s="42">
        <f t="shared" si="21"/>
        <v>91.896882454443656</v>
      </c>
      <c r="BJ27" s="42">
        <f t="shared" si="21"/>
        <v>722.36024844720498</v>
      </c>
      <c r="BK27" s="42">
        <f t="shared" si="21"/>
        <v>91.713621237434126</v>
      </c>
      <c r="BL27" s="22">
        <v>0</v>
      </c>
      <c r="BM27" s="22">
        <v>0</v>
      </c>
      <c r="BN27" s="22">
        <f t="shared" si="22"/>
        <v>0</v>
      </c>
      <c r="BO27" s="22">
        <v>0</v>
      </c>
      <c r="BP27" s="22">
        <v>0</v>
      </c>
      <c r="BQ27" s="22">
        <f t="shared" si="23"/>
        <v>0</v>
      </c>
      <c r="BR27" s="42" t="str">
        <f t="shared" si="24"/>
        <v>-</v>
      </c>
      <c r="BS27" s="42" t="str">
        <f t="shared" si="24"/>
        <v>-</v>
      </c>
      <c r="BT27" s="42" t="str">
        <f t="shared" si="24"/>
        <v>-</v>
      </c>
      <c r="BU27" s="22">
        <v>41359418</v>
      </c>
      <c r="BV27" s="22">
        <v>0</v>
      </c>
      <c r="BW27" s="22">
        <f t="shared" si="25"/>
        <v>41359418</v>
      </c>
      <c r="BX27" s="22">
        <v>37955269</v>
      </c>
      <c r="BY27" s="22">
        <v>0</v>
      </c>
      <c r="BZ27" s="22">
        <f t="shared" si="26"/>
        <v>37955269</v>
      </c>
      <c r="CA27" s="42">
        <f t="shared" si="27"/>
        <v>91.769349849168563</v>
      </c>
      <c r="CB27" s="42" t="str">
        <f t="shared" si="27"/>
        <v>-</v>
      </c>
      <c r="CC27" s="42">
        <f t="shared" si="27"/>
        <v>91.769349849168563</v>
      </c>
      <c r="CD27" s="22">
        <v>13169554</v>
      </c>
      <c r="CE27" s="22">
        <v>16100</v>
      </c>
      <c r="CF27" s="22">
        <f t="shared" si="28"/>
        <v>13153454</v>
      </c>
      <c r="CG27" s="22">
        <v>12081735</v>
      </c>
      <c r="CH27" s="22">
        <v>116300</v>
      </c>
      <c r="CI27" s="22">
        <f t="shared" si="29"/>
        <v>11965435</v>
      </c>
      <c r="CJ27" s="42">
        <f t="shared" si="30"/>
        <v>91.739894912158761</v>
      </c>
      <c r="CK27" s="43">
        <f t="shared" si="30"/>
        <v>722.36024844720498</v>
      </c>
      <c r="CL27" s="43">
        <f t="shared" si="30"/>
        <v>90.96800733860475</v>
      </c>
      <c r="CM27" s="23">
        <v>875062</v>
      </c>
      <c r="CN27" s="23">
        <v>0</v>
      </c>
      <c r="CO27" s="23">
        <f t="shared" si="31"/>
        <v>875062</v>
      </c>
      <c r="CP27" s="22">
        <v>877576</v>
      </c>
      <c r="CQ27" s="22">
        <v>0</v>
      </c>
      <c r="CR27" s="22">
        <f t="shared" si="32"/>
        <v>877576</v>
      </c>
      <c r="CS27" s="42">
        <f t="shared" si="33"/>
        <v>100.28729392888734</v>
      </c>
      <c r="CT27" s="42" t="str">
        <f t="shared" si="33"/>
        <v>-</v>
      </c>
      <c r="CU27" s="43">
        <f t="shared" si="33"/>
        <v>100.28729392888734</v>
      </c>
    </row>
    <row r="28" spans="2:99" x14ac:dyDescent="0.3">
      <c r="B28" s="18"/>
      <c r="C28" s="18" t="s">
        <v>28</v>
      </c>
      <c r="D28" s="17">
        <f t="shared" si="0"/>
        <v>6537726369</v>
      </c>
      <c r="E28" s="17">
        <f t="shared" si="1"/>
        <v>7369481091</v>
      </c>
      <c r="F28" s="40">
        <f t="shared" si="2"/>
        <v>112.72238504725343</v>
      </c>
      <c r="G28" s="24">
        <v>5356456194</v>
      </c>
      <c r="H28" s="24">
        <v>6098001559</v>
      </c>
      <c r="I28" s="41">
        <f t="shared" si="3"/>
        <v>113.84395462489989</v>
      </c>
      <c r="J28" s="24">
        <v>1191853</v>
      </c>
      <c r="K28" s="24">
        <v>14249622</v>
      </c>
      <c r="L28" s="41">
        <f t="shared" si="4"/>
        <v>1195.5855294235112</v>
      </c>
      <c r="M28" s="24">
        <v>779264588</v>
      </c>
      <c r="N28" s="24">
        <v>912641336</v>
      </c>
      <c r="O28" s="41">
        <f t="shared" si="5"/>
        <v>117.11572039251963</v>
      </c>
      <c r="P28" s="24">
        <v>1575204803</v>
      </c>
      <c r="Q28" s="24">
        <v>1764111396</v>
      </c>
      <c r="R28" s="41">
        <f t="shared" si="6"/>
        <v>111.99250996697221</v>
      </c>
      <c r="S28" s="24">
        <v>1694527471</v>
      </c>
      <c r="T28" s="24">
        <v>2034083416</v>
      </c>
      <c r="U28" s="41">
        <f t="shared" si="7"/>
        <v>120.03838537947196</v>
      </c>
      <c r="V28" s="24">
        <v>31589454</v>
      </c>
      <c r="W28" s="24">
        <v>31663345</v>
      </c>
      <c r="X28" s="41">
        <f t="shared" si="8"/>
        <v>100.23391034235667</v>
      </c>
      <c r="Y28" s="24">
        <v>902717607</v>
      </c>
      <c r="Z28" s="24">
        <v>416775388</v>
      </c>
      <c r="AA28" s="24">
        <f t="shared" si="9"/>
        <v>485942219</v>
      </c>
      <c r="AB28" s="24">
        <v>964960247</v>
      </c>
      <c r="AC28" s="24">
        <v>469156976</v>
      </c>
      <c r="AD28" s="24">
        <f t="shared" si="10"/>
        <v>495803271</v>
      </c>
      <c r="AE28" s="41">
        <f t="shared" si="11"/>
        <v>106.89502891240272</v>
      </c>
      <c r="AF28" s="41">
        <f t="shared" si="11"/>
        <v>112.56830165796643</v>
      </c>
      <c r="AG28" s="41">
        <f t="shared" si="11"/>
        <v>102.02926430642158</v>
      </c>
      <c r="AH28" s="24">
        <v>191274234</v>
      </c>
      <c r="AI28" s="24">
        <v>64758051</v>
      </c>
      <c r="AJ28" s="24">
        <f t="shared" si="12"/>
        <v>126516183</v>
      </c>
      <c r="AK28" s="24">
        <v>204803265</v>
      </c>
      <c r="AL28" s="24">
        <v>70169601</v>
      </c>
      <c r="AM28" s="24">
        <f t="shared" si="13"/>
        <v>134633664</v>
      </c>
      <c r="AN28" s="41">
        <f t="shared" si="14"/>
        <v>107.07310687753167</v>
      </c>
      <c r="AO28" s="41">
        <f t="shared" si="14"/>
        <v>108.35656712398587</v>
      </c>
      <c r="AP28" s="41">
        <f t="shared" si="14"/>
        <v>106.41616021564609</v>
      </c>
      <c r="AQ28" s="24">
        <v>31163232</v>
      </c>
      <c r="AR28" s="24">
        <v>20720532</v>
      </c>
      <c r="AS28" s="41">
        <f t="shared" si="15"/>
        <v>66.490317820693306</v>
      </c>
      <c r="AT28" s="24">
        <v>6050193</v>
      </c>
      <c r="AU28" s="24">
        <v>5462653</v>
      </c>
      <c r="AV28" s="41">
        <f t="shared" si="16"/>
        <v>90.288904833283837</v>
      </c>
      <c r="AW28" s="24">
        <v>134884501</v>
      </c>
      <c r="AX28" s="24">
        <v>137406321</v>
      </c>
      <c r="AY28" s="41">
        <f t="shared" si="17"/>
        <v>101.86961435991819</v>
      </c>
      <c r="AZ28" s="24">
        <v>8588259</v>
      </c>
      <c r="BA28" s="24">
        <v>7899426</v>
      </c>
      <c r="BB28" s="41">
        <f t="shared" si="18"/>
        <v>91.979363919974929</v>
      </c>
      <c r="BC28" s="22">
        <v>1181270175</v>
      </c>
      <c r="BD28" s="22">
        <v>3811211</v>
      </c>
      <c r="BE28" s="22">
        <f t="shared" si="19"/>
        <v>1177458964</v>
      </c>
      <c r="BF28" s="22">
        <v>1271479532</v>
      </c>
      <c r="BG28" s="22">
        <v>6600303</v>
      </c>
      <c r="BH28" s="22">
        <f t="shared" si="20"/>
        <v>1264879229</v>
      </c>
      <c r="BI28" s="42">
        <f t="shared" si="21"/>
        <v>107.63664053399131</v>
      </c>
      <c r="BJ28" s="42">
        <f t="shared" si="21"/>
        <v>173.1812539373968</v>
      </c>
      <c r="BK28" s="42">
        <f t="shared" si="21"/>
        <v>107.42448507105679</v>
      </c>
      <c r="BL28" s="22">
        <v>0</v>
      </c>
      <c r="BM28" s="22">
        <v>0</v>
      </c>
      <c r="BN28" s="22">
        <f t="shared" si="22"/>
        <v>0</v>
      </c>
      <c r="BO28" s="22">
        <v>0</v>
      </c>
      <c r="BP28" s="22">
        <v>0</v>
      </c>
      <c r="BQ28" s="22">
        <f t="shared" si="23"/>
        <v>0</v>
      </c>
      <c r="BR28" s="42" t="str">
        <f t="shared" si="24"/>
        <v>-</v>
      </c>
      <c r="BS28" s="42" t="str">
        <f t="shared" si="24"/>
        <v>-</v>
      </c>
      <c r="BT28" s="42" t="str">
        <f t="shared" si="24"/>
        <v>-</v>
      </c>
      <c r="BU28" s="22">
        <v>90465402</v>
      </c>
      <c r="BV28" s="22">
        <v>77904</v>
      </c>
      <c r="BW28" s="22">
        <f t="shared" si="25"/>
        <v>90387498</v>
      </c>
      <c r="BX28" s="22">
        <v>79603310</v>
      </c>
      <c r="BY28" s="22">
        <v>98568</v>
      </c>
      <c r="BZ28" s="22">
        <f t="shared" si="26"/>
        <v>79504742</v>
      </c>
      <c r="CA28" s="42">
        <f t="shared" si="27"/>
        <v>87.993098179124871</v>
      </c>
      <c r="CB28" s="42">
        <f t="shared" si="27"/>
        <v>126.52495378927911</v>
      </c>
      <c r="CC28" s="42">
        <f t="shared" si="27"/>
        <v>87.959887992474364</v>
      </c>
      <c r="CD28" s="22">
        <v>575080928</v>
      </c>
      <c r="CE28" s="22">
        <v>3779872</v>
      </c>
      <c r="CF28" s="22">
        <f t="shared" si="28"/>
        <v>571301056</v>
      </c>
      <c r="CG28" s="22">
        <v>558830586</v>
      </c>
      <c r="CH28" s="22">
        <v>6587252</v>
      </c>
      <c r="CI28" s="22">
        <f t="shared" si="29"/>
        <v>552243334</v>
      </c>
      <c r="CJ28" s="42">
        <f t="shared" si="30"/>
        <v>97.174251273379042</v>
      </c>
      <c r="CK28" s="43">
        <f t="shared" si="30"/>
        <v>174.27182719414839</v>
      </c>
      <c r="CL28" s="43">
        <f t="shared" si="30"/>
        <v>96.664154249349053</v>
      </c>
      <c r="CM28" s="23">
        <v>515723845</v>
      </c>
      <c r="CN28" s="23">
        <v>-46565</v>
      </c>
      <c r="CO28" s="23">
        <f t="shared" si="31"/>
        <v>515770410</v>
      </c>
      <c r="CP28" s="22">
        <v>633045637</v>
      </c>
      <c r="CQ28" s="22">
        <v>-85517</v>
      </c>
      <c r="CR28" s="22">
        <f t="shared" si="32"/>
        <v>633131154</v>
      </c>
      <c r="CS28" s="42">
        <f t="shared" si="33"/>
        <v>122.74895627523293</v>
      </c>
      <c r="CT28" s="42">
        <f t="shared" si="33"/>
        <v>183.6508106947278</v>
      </c>
      <c r="CU28" s="43">
        <f t="shared" si="33"/>
        <v>122.75445464194038</v>
      </c>
    </row>
    <row r="29" spans="2:99" x14ac:dyDescent="0.3">
      <c r="B29" s="18"/>
      <c r="C29" s="18" t="s">
        <v>29</v>
      </c>
      <c r="D29" s="17">
        <f t="shared" si="0"/>
        <v>197553726</v>
      </c>
      <c r="E29" s="17">
        <f t="shared" si="1"/>
        <v>264178054</v>
      </c>
      <c r="F29" s="40">
        <f t="shared" si="2"/>
        <v>133.72466282918907</v>
      </c>
      <c r="G29" s="24">
        <v>4240101</v>
      </c>
      <c r="H29" s="24">
        <v>3865149</v>
      </c>
      <c r="I29" s="41">
        <f t="shared" si="3"/>
        <v>91.157003099690314</v>
      </c>
      <c r="J29" s="24">
        <v>4240101</v>
      </c>
      <c r="K29" s="24">
        <v>3865149</v>
      </c>
      <c r="L29" s="41">
        <f t="shared" si="4"/>
        <v>91.157003099690314</v>
      </c>
      <c r="M29" s="24">
        <v>0</v>
      </c>
      <c r="N29" s="24">
        <v>0</v>
      </c>
      <c r="O29" s="41" t="str">
        <f t="shared" si="5"/>
        <v>-</v>
      </c>
      <c r="P29" s="24">
        <v>0</v>
      </c>
      <c r="Q29" s="24">
        <v>0</v>
      </c>
      <c r="R29" s="41" t="str">
        <f t="shared" si="6"/>
        <v>-</v>
      </c>
      <c r="S29" s="24">
        <v>0</v>
      </c>
      <c r="T29" s="24">
        <v>0</v>
      </c>
      <c r="U29" s="41" t="str">
        <f t="shared" si="7"/>
        <v>-</v>
      </c>
      <c r="V29" s="24">
        <v>0</v>
      </c>
      <c r="W29" s="24">
        <v>0</v>
      </c>
      <c r="X29" s="41" t="str">
        <f t="shared" si="8"/>
        <v>-</v>
      </c>
      <c r="Y29" s="24">
        <v>0</v>
      </c>
      <c r="Z29" s="24">
        <v>0</v>
      </c>
      <c r="AA29" s="24">
        <f t="shared" si="9"/>
        <v>0</v>
      </c>
      <c r="AB29" s="24">
        <v>0</v>
      </c>
      <c r="AC29" s="24">
        <v>0</v>
      </c>
      <c r="AD29" s="24">
        <f t="shared" si="10"/>
        <v>0</v>
      </c>
      <c r="AE29" s="41" t="str">
        <f t="shared" si="11"/>
        <v>-</v>
      </c>
      <c r="AF29" s="41" t="str">
        <f t="shared" si="11"/>
        <v>-</v>
      </c>
      <c r="AG29" s="41" t="str">
        <f t="shared" si="11"/>
        <v>-</v>
      </c>
      <c r="AH29" s="24">
        <v>0</v>
      </c>
      <c r="AI29" s="24">
        <v>0</v>
      </c>
      <c r="AJ29" s="24">
        <f t="shared" si="12"/>
        <v>0</v>
      </c>
      <c r="AK29" s="24">
        <v>0</v>
      </c>
      <c r="AL29" s="24">
        <v>0</v>
      </c>
      <c r="AM29" s="24">
        <f t="shared" si="13"/>
        <v>0</v>
      </c>
      <c r="AN29" s="41" t="str">
        <f t="shared" si="14"/>
        <v>-</v>
      </c>
      <c r="AO29" s="41" t="str">
        <f t="shared" si="14"/>
        <v>-</v>
      </c>
      <c r="AP29" s="41" t="str">
        <f t="shared" si="14"/>
        <v>-</v>
      </c>
      <c r="AQ29" s="24">
        <v>0</v>
      </c>
      <c r="AR29" s="24">
        <v>0</v>
      </c>
      <c r="AS29" s="41" t="str">
        <f t="shared" si="15"/>
        <v>-</v>
      </c>
      <c r="AT29" s="24">
        <v>0</v>
      </c>
      <c r="AU29" s="24">
        <v>0</v>
      </c>
      <c r="AV29" s="41" t="str">
        <f t="shared" si="16"/>
        <v>-</v>
      </c>
      <c r="AW29" s="24">
        <v>0</v>
      </c>
      <c r="AX29" s="24">
        <v>0</v>
      </c>
      <c r="AY29" s="41" t="str">
        <f t="shared" si="17"/>
        <v>-</v>
      </c>
      <c r="AZ29" s="24">
        <v>0</v>
      </c>
      <c r="BA29" s="24">
        <v>0</v>
      </c>
      <c r="BB29" s="41" t="str">
        <f t="shared" si="18"/>
        <v>-</v>
      </c>
      <c r="BC29" s="22">
        <v>193313625</v>
      </c>
      <c r="BD29" s="22">
        <v>0</v>
      </c>
      <c r="BE29" s="22">
        <f t="shared" si="19"/>
        <v>193313625</v>
      </c>
      <c r="BF29" s="22">
        <v>260312905</v>
      </c>
      <c r="BG29" s="22">
        <v>0</v>
      </c>
      <c r="BH29" s="22">
        <f t="shared" si="20"/>
        <v>260312905</v>
      </c>
      <c r="BI29" s="42">
        <f t="shared" si="21"/>
        <v>134.65833305852084</v>
      </c>
      <c r="BJ29" s="42" t="str">
        <f t="shared" si="21"/>
        <v>-</v>
      </c>
      <c r="BK29" s="42">
        <f t="shared" si="21"/>
        <v>134.65833305852084</v>
      </c>
      <c r="BL29" s="22">
        <v>0</v>
      </c>
      <c r="BM29" s="22">
        <v>0</v>
      </c>
      <c r="BN29" s="22">
        <f t="shared" si="22"/>
        <v>0</v>
      </c>
      <c r="BO29" s="22">
        <v>0</v>
      </c>
      <c r="BP29" s="22">
        <v>0</v>
      </c>
      <c r="BQ29" s="22">
        <f t="shared" si="23"/>
        <v>0</v>
      </c>
      <c r="BR29" s="42" t="str">
        <f t="shared" si="24"/>
        <v>-</v>
      </c>
      <c r="BS29" s="42" t="str">
        <f t="shared" si="24"/>
        <v>-</v>
      </c>
      <c r="BT29" s="42" t="str">
        <f t="shared" si="24"/>
        <v>-</v>
      </c>
      <c r="BU29" s="22">
        <v>0</v>
      </c>
      <c r="BV29" s="22">
        <v>0</v>
      </c>
      <c r="BW29" s="22">
        <f t="shared" si="25"/>
        <v>0</v>
      </c>
      <c r="BX29" s="22">
        <v>0</v>
      </c>
      <c r="BY29" s="22">
        <v>0</v>
      </c>
      <c r="BZ29" s="22">
        <f t="shared" si="26"/>
        <v>0</v>
      </c>
      <c r="CA29" s="42" t="str">
        <f t="shared" si="27"/>
        <v>-</v>
      </c>
      <c r="CB29" s="42" t="str">
        <f t="shared" si="27"/>
        <v>-</v>
      </c>
      <c r="CC29" s="42" t="str">
        <f t="shared" si="27"/>
        <v>-</v>
      </c>
      <c r="CD29" s="22">
        <v>0</v>
      </c>
      <c r="CE29" s="22">
        <v>0</v>
      </c>
      <c r="CF29" s="22">
        <f t="shared" si="28"/>
        <v>0</v>
      </c>
      <c r="CG29" s="22">
        <v>0</v>
      </c>
      <c r="CH29" s="22">
        <v>0</v>
      </c>
      <c r="CI29" s="22">
        <f t="shared" si="29"/>
        <v>0</v>
      </c>
      <c r="CJ29" s="42" t="str">
        <f t="shared" si="30"/>
        <v>-</v>
      </c>
      <c r="CK29" s="43" t="str">
        <f t="shared" si="30"/>
        <v>-</v>
      </c>
      <c r="CL29" s="43" t="str">
        <f t="shared" si="30"/>
        <v>-</v>
      </c>
      <c r="CM29" s="23">
        <v>193313625</v>
      </c>
      <c r="CN29" s="23">
        <v>0</v>
      </c>
      <c r="CO29" s="23">
        <f t="shared" si="31"/>
        <v>193313625</v>
      </c>
      <c r="CP29" s="22">
        <v>260312905</v>
      </c>
      <c r="CQ29" s="22">
        <v>0</v>
      </c>
      <c r="CR29" s="22">
        <f t="shared" si="32"/>
        <v>260312905</v>
      </c>
      <c r="CS29" s="42">
        <f t="shared" si="33"/>
        <v>134.65833305852084</v>
      </c>
      <c r="CT29" s="42" t="str">
        <f t="shared" si="33"/>
        <v>-</v>
      </c>
      <c r="CU29" s="43">
        <f t="shared" si="33"/>
        <v>134.65833305852084</v>
      </c>
    </row>
    <row r="30" spans="2:99" ht="29.95" customHeight="1" x14ac:dyDescent="0.3">
      <c r="B30" s="19"/>
      <c r="C30" s="19" t="s">
        <v>2</v>
      </c>
      <c r="D30" s="20">
        <f t="shared" ref="D30:E30" si="34">IFERROR(SUM(D8:D29),"")</f>
        <v>86784915264</v>
      </c>
      <c r="E30" s="20">
        <f t="shared" si="34"/>
        <v>93301207480</v>
      </c>
      <c r="F30" s="44">
        <f t="shared" si="2"/>
        <v>107.5085539879568</v>
      </c>
      <c r="G30" s="45">
        <f t="shared" ref="G30:BA30" si="35">IFERROR(SUM(G8:G29),"")</f>
        <v>65394601789</v>
      </c>
      <c r="H30" s="45">
        <f t="shared" si="35"/>
        <v>71016671482</v>
      </c>
      <c r="I30" s="46">
        <f t="shared" si="3"/>
        <v>108.59714646040659</v>
      </c>
      <c r="J30" s="45">
        <f t="shared" si="35"/>
        <v>811517079</v>
      </c>
      <c r="K30" s="45">
        <f t="shared" si="35"/>
        <v>1074379243</v>
      </c>
      <c r="L30" s="46">
        <f t="shared" si="4"/>
        <v>132.39145186246907</v>
      </c>
      <c r="M30" s="45">
        <f t="shared" si="35"/>
        <v>5726256639</v>
      </c>
      <c r="N30" s="45">
        <f t="shared" si="35"/>
        <v>6312972445</v>
      </c>
      <c r="O30" s="46">
        <f t="shared" si="5"/>
        <v>110.24606200853864</v>
      </c>
      <c r="P30" s="45">
        <f t="shared" si="35"/>
        <v>15878749380</v>
      </c>
      <c r="Q30" s="45">
        <f t="shared" si="35"/>
        <v>16679551893</v>
      </c>
      <c r="R30" s="46">
        <f t="shared" si="6"/>
        <v>105.04323416054824</v>
      </c>
      <c r="S30" s="45">
        <f t="shared" si="35"/>
        <v>15266302488</v>
      </c>
      <c r="T30" s="45">
        <f t="shared" si="35"/>
        <v>16954318542</v>
      </c>
      <c r="U30" s="46">
        <f t="shared" si="7"/>
        <v>111.05713747861905</v>
      </c>
      <c r="V30" s="45">
        <f t="shared" si="35"/>
        <v>625025347</v>
      </c>
      <c r="W30" s="45">
        <f t="shared" si="35"/>
        <v>655083959</v>
      </c>
      <c r="X30" s="46">
        <f t="shared" si="8"/>
        <v>104.80918288262635</v>
      </c>
      <c r="Y30" s="45">
        <f t="shared" ref="Y30:AD30" si="36">IFERROR(SUM(Y8:Y29),"")</f>
        <v>17681744552</v>
      </c>
      <c r="Z30" s="45">
        <f t="shared" si="36"/>
        <v>6833930222</v>
      </c>
      <c r="AA30" s="45">
        <f t="shared" si="36"/>
        <v>10847814330</v>
      </c>
      <c r="AB30" s="45">
        <f t="shared" si="36"/>
        <v>19272245248</v>
      </c>
      <c r="AC30" s="45">
        <f t="shared" si="36"/>
        <v>7597908966</v>
      </c>
      <c r="AD30" s="45">
        <f t="shared" si="36"/>
        <v>11674336282</v>
      </c>
      <c r="AE30" s="46">
        <f t="shared" si="11"/>
        <v>108.99515707470219</v>
      </c>
      <c r="AF30" s="46">
        <f t="shared" si="11"/>
        <v>111.17920024323011</v>
      </c>
      <c r="AG30" s="46">
        <f t="shared" si="11"/>
        <v>107.61924869707831</v>
      </c>
      <c r="AH30" s="45">
        <f t="shared" ref="AH30:AM30" si="37">IFERROR(SUM(AH8:AH29),"")</f>
        <v>6338681342</v>
      </c>
      <c r="AI30" s="45">
        <f t="shared" si="37"/>
        <v>1639172601</v>
      </c>
      <c r="AJ30" s="45">
        <f t="shared" si="37"/>
        <v>4699508741</v>
      </c>
      <c r="AK30" s="45">
        <f t="shared" si="37"/>
        <v>6783384893</v>
      </c>
      <c r="AL30" s="45">
        <f t="shared" si="37"/>
        <v>1787699375</v>
      </c>
      <c r="AM30" s="45">
        <f t="shared" si="37"/>
        <v>4995685518</v>
      </c>
      <c r="AN30" s="46">
        <f t="shared" si="14"/>
        <v>107.01571079229683</v>
      </c>
      <c r="AO30" s="46">
        <f t="shared" si="14"/>
        <v>109.06108203061649</v>
      </c>
      <c r="AP30" s="46">
        <f t="shared" si="14"/>
        <v>106.30229228889523</v>
      </c>
      <c r="AQ30" s="45">
        <f t="shared" si="35"/>
        <v>272742427</v>
      </c>
      <c r="AR30" s="45">
        <f t="shared" si="35"/>
        <v>260328750</v>
      </c>
      <c r="AS30" s="46">
        <f t="shared" si="15"/>
        <v>95.448571336501303</v>
      </c>
      <c r="AT30" s="45">
        <f t="shared" si="35"/>
        <v>318069049</v>
      </c>
      <c r="AU30" s="45">
        <f t="shared" si="35"/>
        <v>339541641</v>
      </c>
      <c r="AV30" s="46">
        <f t="shared" si="16"/>
        <v>106.75092155854497</v>
      </c>
      <c r="AW30" s="45">
        <f t="shared" si="35"/>
        <v>879126431</v>
      </c>
      <c r="AX30" s="45">
        <f t="shared" si="35"/>
        <v>973954796</v>
      </c>
      <c r="AY30" s="46">
        <f t="shared" si="17"/>
        <v>110.78665839817073</v>
      </c>
      <c r="AZ30" s="45">
        <f t="shared" si="35"/>
        <v>1396416903</v>
      </c>
      <c r="BA30" s="45">
        <f t="shared" si="35"/>
        <v>1609129317</v>
      </c>
      <c r="BB30" s="46">
        <f t="shared" si="18"/>
        <v>115.23272982037227</v>
      </c>
      <c r="BC30" s="47">
        <f t="shared" ref="BC30:BH30" si="38">IFERROR(SUM(BC8:BC29),"")</f>
        <v>21390313475</v>
      </c>
      <c r="BD30" s="47">
        <f t="shared" si="38"/>
        <v>369751209</v>
      </c>
      <c r="BE30" s="47">
        <f t="shared" si="38"/>
        <v>21020562266</v>
      </c>
      <c r="BF30" s="47">
        <f t="shared" si="38"/>
        <v>22284535998</v>
      </c>
      <c r="BG30" s="47">
        <f t="shared" si="38"/>
        <v>395408899</v>
      </c>
      <c r="BH30" s="47">
        <f t="shared" si="38"/>
        <v>21889127099</v>
      </c>
      <c r="BI30" s="48">
        <f t="shared" si="21"/>
        <v>104.18050218873663</v>
      </c>
      <c r="BJ30" s="48">
        <f t="shared" si="21"/>
        <v>106.93917676953424</v>
      </c>
      <c r="BK30" s="48">
        <f t="shared" si="21"/>
        <v>104.13197716601937</v>
      </c>
      <c r="BL30" s="47">
        <f t="shared" ref="BL30:BQ30" si="39">IFERROR(SUM(BL8:BL29),"")</f>
        <v>3536891742</v>
      </c>
      <c r="BM30" s="47">
        <f t="shared" si="39"/>
        <v>0</v>
      </c>
      <c r="BN30" s="47">
        <f t="shared" si="39"/>
        <v>3536891742</v>
      </c>
      <c r="BO30" s="47">
        <f t="shared" si="39"/>
        <v>4454300701</v>
      </c>
      <c r="BP30" s="47">
        <f t="shared" si="39"/>
        <v>0</v>
      </c>
      <c r="BQ30" s="47">
        <f t="shared" si="39"/>
        <v>4454300701</v>
      </c>
      <c r="BR30" s="48">
        <f t="shared" si="24"/>
        <v>125.93828213925582</v>
      </c>
      <c r="BS30" s="48" t="str">
        <f t="shared" si="24"/>
        <v>-</v>
      </c>
      <c r="BT30" s="48">
        <f t="shared" si="24"/>
        <v>125.93828213925582</v>
      </c>
      <c r="BU30" s="47">
        <f t="shared" ref="BU30:BZ30" si="40">IFERROR(SUM(BU8:BU29),"")</f>
        <v>4432238681</v>
      </c>
      <c r="BV30" s="47">
        <f t="shared" si="40"/>
        <v>120911907</v>
      </c>
      <c r="BW30" s="47">
        <f t="shared" si="40"/>
        <v>4311326774</v>
      </c>
      <c r="BX30" s="47">
        <f t="shared" si="40"/>
        <v>4617987682</v>
      </c>
      <c r="BY30" s="47">
        <f t="shared" si="40"/>
        <v>89163606</v>
      </c>
      <c r="BZ30" s="47">
        <f t="shared" si="40"/>
        <v>4528824076</v>
      </c>
      <c r="CA30" s="48">
        <f t="shared" si="27"/>
        <v>104.19086187294614</v>
      </c>
      <c r="CB30" s="48">
        <f t="shared" si="27"/>
        <v>73.742618251815344</v>
      </c>
      <c r="CC30" s="48">
        <f t="shared" si="27"/>
        <v>105.04478814530238</v>
      </c>
      <c r="CD30" s="47">
        <f t="shared" ref="CD30:CI30" si="41">IFERROR(SUM(CD8:CD29),"")</f>
        <v>4837699413</v>
      </c>
      <c r="CE30" s="47">
        <f t="shared" si="41"/>
        <v>247548537</v>
      </c>
      <c r="CF30" s="47">
        <f t="shared" si="41"/>
        <v>4590150876</v>
      </c>
      <c r="CG30" s="47">
        <f t="shared" si="41"/>
        <v>5142100940</v>
      </c>
      <c r="CH30" s="47">
        <f t="shared" si="41"/>
        <v>305721165</v>
      </c>
      <c r="CI30" s="47">
        <f t="shared" si="41"/>
        <v>4836379775</v>
      </c>
      <c r="CJ30" s="48">
        <f t="shared" si="30"/>
        <v>106.2922786434809</v>
      </c>
      <c r="CK30" s="49">
        <f t="shared" si="30"/>
        <v>123.49948365883496</v>
      </c>
      <c r="CL30" s="49">
        <f t="shared" si="30"/>
        <v>105.36428770320883</v>
      </c>
      <c r="CM30" s="50">
        <f t="shared" ref="CM30:CR30" si="42">IFERROR(SUM(CM8:CM29),"")</f>
        <v>6912234709</v>
      </c>
      <c r="CN30" s="50">
        <f t="shared" si="42"/>
        <v>1290765</v>
      </c>
      <c r="CO30" s="50">
        <f t="shared" si="42"/>
        <v>6910943944</v>
      </c>
      <c r="CP30" s="47">
        <f t="shared" si="42"/>
        <v>7746739112</v>
      </c>
      <c r="CQ30" s="47">
        <f t="shared" si="42"/>
        <v>524128</v>
      </c>
      <c r="CR30" s="47">
        <f t="shared" si="42"/>
        <v>7746214984</v>
      </c>
      <c r="CS30" s="48">
        <f t="shared" si="33"/>
        <v>112.07285976434571</v>
      </c>
      <c r="CT30" s="48">
        <f t="shared" si="33"/>
        <v>40.605997218703635</v>
      </c>
      <c r="CU30" s="49">
        <f t="shared" si="33"/>
        <v>112.08620771298791</v>
      </c>
    </row>
    <row r="31" spans="2:99" ht="29.95" customHeight="1" x14ac:dyDescent="0.3">
      <c r="B31" s="67" t="s">
        <v>104</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9"/>
      <c r="CU31" s="69"/>
    </row>
    <row r="32" spans="2:99" x14ac:dyDescent="0.3">
      <c r="BL32" s="21"/>
      <c r="BM32" s="21"/>
      <c r="BN32" s="21"/>
      <c r="BO32" s="21"/>
      <c r="BP32" s="21"/>
      <c r="BQ32" s="21"/>
      <c r="BR32" s="21"/>
      <c r="BS32" s="21"/>
      <c r="BT32" s="21"/>
    </row>
    <row r="33" spans="64:72" x14ac:dyDescent="0.3">
      <c r="BL33" s="21"/>
      <c r="BM33" s="21"/>
      <c r="BN33" s="21"/>
      <c r="BO33" s="21"/>
      <c r="BP33" s="21"/>
      <c r="BQ33" s="21"/>
      <c r="BR33" s="21"/>
      <c r="BS33" s="21"/>
      <c r="BT33" s="21"/>
    </row>
    <row r="34" spans="64:72" x14ac:dyDescent="0.3">
      <c r="BL34" s="21"/>
      <c r="BM34" s="21"/>
      <c r="BN34" s="21"/>
      <c r="BO34" s="21"/>
      <c r="BP34" s="21"/>
      <c r="BQ34" s="21"/>
      <c r="BR34" s="21"/>
      <c r="BS34" s="21"/>
      <c r="BT34" s="21"/>
    </row>
    <row r="35" spans="64:72" x14ac:dyDescent="0.3">
      <c r="BL35" s="21"/>
      <c r="BM35" s="21"/>
      <c r="BN35" s="21"/>
      <c r="BO35" s="21"/>
      <c r="BP35" s="21"/>
      <c r="BQ35" s="21"/>
      <c r="BR35" s="21"/>
      <c r="BS35" s="21"/>
      <c r="BT35" s="21"/>
    </row>
    <row r="36" spans="64:72" x14ac:dyDescent="0.3">
      <c r="BL36" s="21"/>
      <c r="BM36" s="21"/>
      <c r="BN36" s="21"/>
      <c r="BO36" s="21"/>
      <c r="BP36" s="21"/>
      <c r="BQ36" s="21"/>
      <c r="BR36" s="21"/>
      <c r="BS36" s="21"/>
      <c r="BT36" s="21"/>
    </row>
    <row r="37" spans="64:72" x14ac:dyDescent="0.3">
      <c r="BL37" s="21"/>
      <c r="BM37" s="21"/>
      <c r="BN37" s="21"/>
      <c r="BO37" s="21"/>
      <c r="BP37" s="21"/>
      <c r="BQ37" s="21"/>
      <c r="BR37" s="21"/>
      <c r="BS37" s="21"/>
      <c r="BT37" s="21"/>
    </row>
    <row r="38" spans="64:72" x14ac:dyDescent="0.3">
      <c r="BL38" s="21"/>
      <c r="BM38" s="21"/>
      <c r="BN38" s="21"/>
      <c r="BO38" s="21"/>
      <c r="BP38" s="21"/>
      <c r="BQ38" s="21"/>
      <c r="BR38" s="21"/>
      <c r="BS38" s="21"/>
      <c r="BT38" s="21"/>
    </row>
    <row r="39" spans="64:72" x14ac:dyDescent="0.3">
      <c r="BL39" s="21"/>
      <c r="BM39" s="21"/>
      <c r="BN39" s="21"/>
      <c r="BO39" s="21"/>
      <c r="BP39" s="21"/>
      <c r="BQ39" s="21"/>
      <c r="BR39" s="21"/>
      <c r="BS39" s="21"/>
      <c r="BT39" s="21"/>
    </row>
    <row r="40" spans="64:72" x14ac:dyDescent="0.3">
      <c r="BL40" s="21"/>
      <c r="BM40" s="21"/>
      <c r="BN40" s="21"/>
      <c r="BO40" s="21"/>
      <c r="BP40" s="21"/>
      <c r="BQ40" s="21"/>
      <c r="BR40" s="21"/>
      <c r="BS40" s="21"/>
      <c r="BT40" s="21"/>
    </row>
    <row r="41" spans="64:72" x14ac:dyDescent="0.3">
      <c r="BL41" s="21"/>
      <c r="BM41" s="21"/>
      <c r="BN41" s="21"/>
      <c r="BO41" s="21"/>
      <c r="BP41" s="21"/>
      <c r="BQ41" s="21"/>
      <c r="BR41" s="21"/>
      <c r="BS41" s="21"/>
      <c r="BT41" s="21"/>
    </row>
    <row r="42" spans="64:72" x14ac:dyDescent="0.3">
      <c r="BL42" s="21"/>
      <c r="BM42" s="21"/>
      <c r="BN42" s="21"/>
      <c r="BO42" s="21"/>
      <c r="BP42" s="21"/>
      <c r="BQ42" s="21"/>
      <c r="BR42" s="21"/>
      <c r="BS42" s="21"/>
      <c r="BT42" s="21"/>
    </row>
    <row r="43" spans="64:72" x14ac:dyDescent="0.3">
      <c r="BL43" s="21"/>
      <c r="BM43" s="21"/>
      <c r="BN43" s="21"/>
      <c r="BO43" s="21"/>
      <c r="BP43" s="21"/>
      <c r="BQ43" s="21"/>
      <c r="BR43" s="21"/>
      <c r="BS43" s="21"/>
      <c r="BT43" s="21"/>
    </row>
    <row r="44" spans="64:72" x14ac:dyDescent="0.3">
      <c r="BL44" s="21"/>
      <c r="BM44" s="21"/>
      <c r="BN44" s="21"/>
      <c r="BO44" s="21"/>
      <c r="BP44" s="21"/>
      <c r="BQ44" s="21"/>
      <c r="BR44" s="21"/>
      <c r="BS44" s="21"/>
      <c r="BT44" s="21"/>
    </row>
    <row r="45" spans="64:72" x14ac:dyDescent="0.3">
      <c r="BL45" s="21"/>
      <c r="BM45" s="21"/>
      <c r="BN45" s="21"/>
      <c r="BO45" s="21"/>
      <c r="BP45" s="21"/>
      <c r="BQ45" s="21"/>
      <c r="BR45" s="21"/>
      <c r="BS45" s="21"/>
      <c r="BT45" s="21"/>
    </row>
    <row r="46" spans="64:72" x14ac:dyDescent="0.3">
      <c r="BL46" s="21"/>
      <c r="BM46" s="21"/>
      <c r="BN46" s="21"/>
      <c r="BO46" s="21"/>
      <c r="BP46" s="21"/>
      <c r="BQ46" s="21"/>
      <c r="BR46" s="21"/>
      <c r="BS46" s="21"/>
      <c r="BT46" s="21"/>
    </row>
    <row r="47" spans="64:72" x14ac:dyDescent="0.3">
      <c r="BL47" s="21"/>
      <c r="BM47" s="21"/>
      <c r="BN47" s="21"/>
      <c r="BO47" s="21"/>
      <c r="BP47" s="21"/>
      <c r="BQ47" s="21"/>
      <c r="BR47" s="21"/>
      <c r="BS47" s="21"/>
      <c r="BT47" s="21"/>
    </row>
    <row r="48" spans="64:72" x14ac:dyDescent="0.3">
      <c r="BL48" s="21"/>
      <c r="BM48" s="21"/>
      <c r="BN48" s="21"/>
      <c r="BO48" s="21"/>
      <c r="BP48" s="21"/>
      <c r="BQ48" s="21"/>
      <c r="BR48" s="21"/>
      <c r="BS48" s="21"/>
      <c r="BT48" s="21"/>
    </row>
    <row r="49" spans="64:72" x14ac:dyDescent="0.3">
      <c r="BL49" s="21"/>
      <c r="BM49" s="21"/>
      <c r="BN49" s="21"/>
      <c r="BO49" s="21"/>
      <c r="BP49" s="21"/>
      <c r="BQ49" s="21"/>
      <c r="BR49" s="21"/>
      <c r="BS49" s="21"/>
      <c r="BT49" s="21"/>
    </row>
    <row r="50" spans="64:72" x14ac:dyDescent="0.3">
      <c r="BL50" s="21"/>
      <c r="BM50" s="21"/>
      <c r="BN50" s="21"/>
      <c r="BO50" s="21"/>
      <c r="BP50" s="21"/>
      <c r="BQ50" s="21"/>
      <c r="BR50" s="21"/>
      <c r="BS50" s="21"/>
      <c r="BT50" s="21"/>
    </row>
  </sheetData>
  <mergeCells count="42">
    <mergeCell ref="CS6:CU6"/>
    <mergeCell ref="B31:CU31"/>
    <mergeCell ref="CA6:CC6"/>
    <mergeCell ref="CD6:CF6"/>
    <mergeCell ref="CG6:CI6"/>
    <mergeCell ref="CJ6:CL6"/>
    <mergeCell ref="CM6:CO6"/>
    <mergeCell ref="CP6:CR6"/>
    <mergeCell ref="BI6:BK6"/>
    <mergeCell ref="BL6:BN6"/>
    <mergeCell ref="BO6:BQ6"/>
    <mergeCell ref="BR6:BT6"/>
    <mergeCell ref="BU6:BW6"/>
    <mergeCell ref="BX6:BZ6"/>
    <mergeCell ref="CD5:CL5"/>
    <mergeCell ref="CM5:CU5"/>
    <mergeCell ref="Y6:AA6"/>
    <mergeCell ref="AB6:AD6"/>
    <mergeCell ref="AE6:AG6"/>
    <mergeCell ref="AH6:AJ6"/>
    <mergeCell ref="AK6:AM6"/>
    <mergeCell ref="AN6:AP6"/>
    <mergeCell ref="BC6:BE6"/>
    <mergeCell ref="BF6:BH6"/>
    <mergeCell ref="AT5:AV5"/>
    <mergeCell ref="AW5:AY5"/>
    <mergeCell ref="AZ5:BB5"/>
    <mergeCell ref="BC5:BK5"/>
    <mergeCell ref="BL5:BT5"/>
    <mergeCell ref="BU5:CC5"/>
    <mergeCell ref="AQ5:AS5"/>
    <mergeCell ref="B5:B7"/>
    <mergeCell ref="C5:C7"/>
    <mergeCell ref="D5:F5"/>
    <mergeCell ref="G5:I5"/>
    <mergeCell ref="J5:L5"/>
    <mergeCell ref="M5:O5"/>
    <mergeCell ref="P5:R5"/>
    <mergeCell ref="S5:U5"/>
    <mergeCell ref="V5:X5"/>
    <mergeCell ref="Y5:AG5"/>
    <mergeCell ref="AH5:AP5"/>
  </mergeCells>
  <pageMargins left="0.7" right="0.7" top="0.78740157499999996" bottom="0.78740157499999996" header="0.3" footer="0.3"/>
  <pageSetup paperSize="9" scale="44" orientation="portrait" r:id="rId1"/>
  <ignoredErrors>
    <ignoredError sqref="A1:I22 A24:I30 A23:F23 H23:I23 L30:CU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82FB1-6FFC-49B0-97AF-1E7D492F5C2C}">
  <sheetPr codeName="List16">
    <tabColor theme="0"/>
  </sheetPr>
  <dimension ref="B2:H27"/>
  <sheetViews>
    <sheetView zoomScaleNormal="100" workbookViewId="0"/>
  </sheetViews>
  <sheetFormatPr defaultColWidth="10.6640625" defaultRowHeight="11.8" x14ac:dyDescent="0.3"/>
  <cols>
    <col min="1" max="1" width="1.6640625" style="1" customWidth="1"/>
    <col min="2" max="2" width="3.6640625" style="1" customWidth="1"/>
    <col min="3" max="4" width="1.6640625" style="1" customWidth="1"/>
    <col min="5" max="5" width="25.6640625" style="1" customWidth="1"/>
    <col min="6" max="7" width="1.6640625" style="1" customWidth="1"/>
    <col min="8" max="8" width="60.6640625" style="1" customWidth="1"/>
    <col min="9" max="16384" width="10.6640625" style="1"/>
  </cols>
  <sheetData>
    <row r="2" spans="2:8" ht="20.3" customHeight="1" x14ac:dyDescent="0.3">
      <c r="H2" s="2" t="s">
        <v>3</v>
      </c>
    </row>
    <row r="3" spans="2:8" ht="20.3" customHeight="1" x14ac:dyDescent="0.3">
      <c r="H3" s="2" t="s">
        <v>0</v>
      </c>
    </row>
    <row r="5" spans="2:8" ht="29.95" customHeight="1" x14ac:dyDescent="0.3">
      <c r="B5" s="3" t="s">
        <v>1</v>
      </c>
      <c r="C5" s="4"/>
      <c r="D5" s="5"/>
      <c r="E5" s="6" t="s">
        <v>31</v>
      </c>
      <c r="F5" s="4"/>
      <c r="G5" s="5"/>
      <c r="H5" s="6" t="s">
        <v>7</v>
      </c>
    </row>
    <row r="6" spans="2:8" ht="15.05" customHeight="1" x14ac:dyDescent="0.3">
      <c r="B6" s="7">
        <v>1</v>
      </c>
      <c r="C6" s="8"/>
      <c r="D6" s="9"/>
      <c r="E6" s="10" t="s">
        <v>8</v>
      </c>
      <c r="F6" s="13"/>
      <c r="G6" s="14"/>
      <c r="H6" s="10" t="s">
        <v>32</v>
      </c>
    </row>
    <row r="7" spans="2:8" ht="15.05" customHeight="1" x14ac:dyDescent="0.3">
      <c r="B7" s="10">
        <v>2</v>
      </c>
      <c r="C7" s="11"/>
      <c r="D7" s="12"/>
      <c r="E7" s="10" t="s">
        <v>9</v>
      </c>
      <c r="F7" s="13"/>
      <c r="G7" s="14"/>
      <c r="H7" s="10" t="s">
        <v>33</v>
      </c>
    </row>
    <row r="8" spans="2:8" ht="15.05" customHeight="1" x14ac:dyDescent="0.3">
      <c r="B8" s="10">
        <v>3</v>
      </c>
      <c r="C8" s="11"/>
      <c r="D8" s="12"/>
      <c r="E8" s="10" t="s">
        <v>10</v>
      </c>
      <c r="F8" s="13"/>
      <c r="G8" s="14"/>
      <c r="H8" s="10" t="s">
        <v>34</v>
      </c>
    </row>
    <row r="9" spans="2:8" ht="15.05" customHeight="1" x14ac:dyDescent="0.3">
      <c r="B9" s="10">
        <v>4</v>
      </c>
      <c r="C9" s="11"/>
      <c r="D9" s="12"/>
      <c r="E9" s="10" t="s">
        <v>11</v>
      </c>
      <c r="F9" s="13"/>
      <c r="G9" s="14"/>
      <c r="H9" s="10" t="s">
        <v>35</v>
      </c>
    </row>
    <row r="10" spans="2:8" ht="15.05" customHeight="1" x14ac:dyDescent="0.3">
      <c r="B10" s="10">
        <v>5</v>
      </c>
      <c r="C10" s="11"/>
      <c r="D10" s="12"/>
      <c r="E10" s="10" t="s">
        <v>12</v>
      </c>
      <c r="F10" s="13"/>
      <c r="G10" s="14"/>
      <c r="H10" s="10" t="s">
        <v>36</v>
      </c>
    </row>
    <row r="11" spans="2:8" ht="15.05" customHeight="1" x14ac:dyDescent="0.3">
      <c r="B11" s="10">
        <v>6</v>
      </c>
      <c r="C11" s="11"/>
      <c r="D11" s="12"/>
      <c r="E11" s="10" t="s">
        <v>13</v>
      </c>
      <c r="F11" s="13"/>
      <c r="G11" s="14"/>
      <c r="H11" s="10" t="s">
        <v>37</v>
      </c>
    </row>
    <row r="12" spans="2:8" ht="15.05" customHeight="1" x14ac:dyDescent="0.3">
      <c r="B12" s="10">
        <v>7</v>
      </c>
      <c r="C12" s="11"/>
      <c r="D12" s="12"/>
      <c r="E12" s="10" t="s">
        <v>14</v>
      </c>
      <c r="F12" s="13"/>
      <c r="G12" s="14"/>
      <c r="H12" s="10" t="s">
        <v>38</v>
      </c>
    </row>
    <row r="13" spans="2:8" ht="15.05" customHeight="1" x14ac:dyDescent="0.3">
      <c r="B13" s="10">
        <v>8</v>
      </c>
      <c r="C13" s="11"/>
      <c r="D13" s="12"/>
      <c r="E13" s="10" t="s">
        <v>15</v>
      </c>
      <c r="F13" s="13"/>
      <c r="G13" s="14"/>
      <c r="H13" s="10" t="s">
        <v>39</v>
      </c>
    </row>
    <row r="14" spans="2:8" ht="15.05" customHeight="1" x14ac:dyDescent="0.3">
      <c r="B14" s="10">
        <v>9</v>
      </c>
      <c r="C14" s="11"/>
      <c r="D14" s="12"/>
      <c r="E14" s="10" t="s">
        <v>16</v>
      </c>
      <c r="F14" s="13"/>
      <c r="G14" s="14"/>
      <c r="H14" s="10" t="s">
        <v>40</v>
      </c>
    </row>
    <row r="15" spans="2:8" ht="15.05" customHeight="1" x14ac:dyDescent="0.3">
      <c r="B15" s="10">
        <v>10</v>
      </c>
      <c r="C15" s="11"/>
      <c r="D15" s="12"/>
      <c r="E15" s="10" t="s">
        <v>17</v>
      </c>
      <c r="F15" s="13"/>
      <c r="G15" s="14"/>
      <c r="H15" s="10" t="s">
        <v>41</v>
      </c>
    </row>
    <row r="16" spans="2:8" ht="15.05" customHeight="1" x14ac:dyDescent="0.3">
      <c r="B16" s="10">
        <v>11</v>
      </c>
      <c r="C16" s="11"/>
      <c r="D16" s="12"/>
      <c r="E16" s="10" t="s">
        <v>18</v>
      </c>
      <c r="F16" s="13"/>
      <c r="G16" s="14"/>
      <c r="H16" s="10" t="s">
        <v>42</v>
      </c>
    </row>
    <row r="17" spans="2:8" ht="15.05" customHeight="1" x14ac:dyDescent="0.3">
      <c r="B17" s="10">
        <v>12</v>
      </c>
      <c r="C17" s="11"/>
      <c r="D17" s="12"/>
      <c r="E17" s="10" t="s">
        <v>19</v>
      </c>
      <c r="F17" s="13"/>
      <c r="G17" s="14"/>
      <c r="H17" s="10" t="s">
        <v>43</v>
      </c>
    </row>
    <row r="18" spans="2:8" ht="15.05" customHeight="1" x14ac:dyDescent="0.3">
      <c r="B18" s="10">
        <v>13</v>
      </c>
      <c r="C18" s="11"/>
      <c r="D18" s="12"/>
      <c r="E18" s="10" t="s">
        <v>20</v>
      </c>
      <c r="F18" s="13"/>
      <c r="G18" s="14"/>
      <c r="H18" s="10" t="s">
        <v>44</v>
      </c>
    </row>
    <row r="19" spans="2:8" ht="15.05" customHeight="1" x14ac:dyDescent="0.3">
      <c r="B19" s="10">
        <v>14</v>
      </c>
      <c r="C19" s="11"/>
      <c r="D19" s="12"/>
      <c r="E19" s="10" t="s">
        <v>21</v>
      </c>
      <c r="F19" s="13"/>
      <c r="G19" s="14"/>
      <c r="H19" s="10" t="s">
        <v>45</v>
      </c>
    </row>
    <row r="20" spans="2:8" ht="15.05" customHeight="1" x14ac:dyDescent="0.3">
      <c r="B20" s="10">
        <v>15</v>
      </c>
      <c r="C20" s="11"/>
      <c r="D20" s="12"/>
      <c r="E20" s="10" t="s">
        <v>22</v>
      </c>
      <c r="F20" s="13"/>
      <c r="G20" s="14"/>
      <c r="H20" s="10" t="s">
        <v>46</v>
      </c>
    </row>
    <row r="21" spans="2:8" ht="15.05" customHeight="1" x14ac:dyDescent="0.3">
      <c r="B21" s="10">
        <v>16</v>
      </c>
      <c r="C21" s="11"/>
      <c r="D21" s="12"/>
      <c r="E21" s="10" t="s">
        <v>23</v>
      </c>
      <c r="F21" s="13"/>
      <c r="G21" s="14"/>
      <c r="H21" s="10" t="s">
        <v>47</v>
      </c>
    </row>
    <row r="22" spans="2:8" ht="15.05" customHeight="1" x14ac:dyDescent="0.3">
      <c r="B22" s="10">
        <v>17</v>
      </c>
      <c r="C22" s="11"/>
      <c r="D22" s="12"/>
      <c r="E22" s="10" t="s">
        <v>24</v>
      </c>
      <c r="F22" s="13"/>
      <c r="G22" s="14"/>
      <c r="H22" s="10" t="s">
        <v>48</v>
      </c>
    </row>
    <row r="23" spans="2:8" ht="15.05" customHeight="1" x14ac:dyDescent="0.3">
      <c r="B23" s="10">
        <v>18</v>
      </c>
      <c r="C23" s="11"/>
      <c r="D23" s="12"/>
      <c r="E23" s="10" t="s">
        <v>25</v>
      </c>
      <c r="F23" s="13"/>
      <c r="G23" s="14"/>
      <c r="H23" s="10" t="s">
        <v>49</v>
      </c>
    </row>
    <row r="24" spans="2:8" ht="15.05" customHeight="1" x14ac:dyDescent="0.3">
      <c r="B24" s="10">
        <v>19</v>
      </c>
      <c r="C24" s="11"/>
      <c r="D24" s="12"/>
      <c r="E24" s="10" t="s">
        <v>26</v>
      </c>
      <c r="F24" s="13"/>
      <c r="G24" s="14"/>
      <c r="H24" s="10" t="s">
        <v>50</v>
      </c>
    </row>
    <row r="25" spans="2:8" ht="15.05" customHeight="1" x14ac:dyDescent="0.3">
      <c r="B25" s="10">
        <v>20</v>
      </c>
      <c r="C25" s="11"/>
      <c r="D25" s="12"/>
      <c r="E25" s="10" t="s">
        <v>27</v>
      </c>
      <c r="F25" s="13"/>
      <c r="G25" s="14"/>
      <c r="H25" s="10" t="s">
        <v>51</v>
      </c>
    </row>
    <row r="26" spans="2:8" ht="15.05" customHeight="1" x14ac:dyDescent="0.3">
      <c r="B26" s="10">
        <v>21</v>
      </c>
      <c r="C26" s="11"/>
      <c r="D26" s="12"/>
      <c r="E26" s="10" t="s">
        <v>28</v>
      </c>
      <c r="F26" s="13"/>
      <c r="G26" s="14"/>
      <c r="H26" s="10" t="s">
        <v>52</v>
      </c>
    </row>
    <row r="27" spans="2:8" ht="15.05" customHeight="1" x14ac:dyDescent="0.3">
      <c r="B27" s="10">
        <v>22</v>
      </c>
      <c r="C27" s="11"/>
      <c r="D27" s="12"/>
      <c r="E27" s="10" t="s">
        <v>29</v>
      </c>
      <c r="F27" s="13"/>
      <c r="G27" s="14"/>
      <c r="H27" s="10" t="s">
        <v>53</v>
      </c>
    </row>
  </sheetData>
  <pageMargins left="0.7" right="0.7" top="0.78740157499999996" bottom="0.78740157499999996"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402BE-92FF-476B-A659-2782C536F711}">
  <sheetPr codeName="List17">
    <tabColor theme="0"/>
  </sheetPr>
  <dimension ref="B2:D27"/>
  <sheetViews>
    <sheetView zoomScaleNormal="100" workbookViewId="0"/>
  </sheetViews>
  <sheetFormatPr defaultColWidth="10.6640625" defaultRowHeight="11.8" x14ac:dyDescent="0.3"/>
  <cols>
    <col min="1" max="2" width="1.6640625" style="1" customWidth="1"/>
    <col min="3" max="3" width="98.6640625" style="1" customWidth="1"/>
    <col min="4" max="4" width="1.6640625" style="1" customWidth="1"/>
    <col min="5" max="16384" width="10.6640625" style="1"/>
  </cols>
  <sheetData>
    <row r="2" spans="2:4" ht="20.3" customHeight="1" x14ac:dyDescent="0.3">
      <c r="D2" s="2" t="s">
        <v>4</v>
      </c>
    </row>
    <row r="3" spans="2:4" ht="20.3" customHeight="1" x14ac:dyDescent="0.3">
      <c r="D3" s="2" t="s">
        <v>0</v>
      </c>
    </row>
    <row r="5" spans="2:4" ht="29.95" customHeight="1" x14ac:dyDescent="0.3">
      <c r="B5" s="25"/>
      <c r="C5" s="6" t="s">
        <v>54</v>
      </c>
      <c r="D5" s="6"/>
    </row>
    <row r="6" spans="2:4" ht="29.95" customHeight="1" x14ac:dyDescent="0.3">
      <c r="B6" s="26"/>
      <c r="C6" s="27" t="s">
        <v>55</v>
      </c>
      <c r="D6" s="10"/>
    </row>
    <row r="7" spans="2:4" ht="29.95" customHeight="1" x14ac:dyDescent="0.3">
      <c r="B7" s="28"/>
      <c r="C7" s="27" t="s">
        <v>56</v>
      </c>
      <c r="D7" s="10"/>
    </row>
    <row r="8" spans="2:4" ht="15.05" customHeight="1" x14ac:dyDescent="0.3">
      <c r="B8" s="28"/>
      <c r="C8" s="27" t="s">
        <v>57</v>
      </c>
      <c r="D8" s="10"/>
    </row>
    <row r="9" spans="2:4" ht="15.05" customHeight="1" x14ac:dyDescent="0.3">
      <c r="B9" s="28"/>
      <c r="C9" s="27" t="s">
        <v>58</v>
      </c>
      <c r="D9" s="10"/>
    </row>
    <row r="10" spans="2:4" ht="15.05" customHeight="1" x14ac:dyDescent="0.3">
      <c r="B10" s="28"/>
      <c r="C10" s="27" t="s">
        <v>59</v>
      </c>
      <c r="D10" s="10"/>
    </row>
    <row r="11" spans="2:4" ht="15.05" customHeight="1" x14ac:dyDescent="0.3">
      <c r="B11" s="28"/>
      <c r="C11" s="27" t="s">
        <v>60</v>
      </c>
      <c r="D11" s="10"/>
    </row>
    <row r="12" spans="2:4" x14ac:dyDescent="0.3">
      <c r="B12" s="29"/>
      <c r="C12" s="29"/>
      <c r="D12" s="29"/>
    </row>
    <row r="13" spans="2:4" ht="29.95" customHeight="1" x14ac:dyDescent="0.3">
      <c r="B13" s="25"/>
      <c r="C13" s="6" t="s">
        <v>61</v>
      </c>
      <c r="D13" s="6"/>
    </row>
    <row r="14" spans="2:4" ht="15.05" customHeight="1" x14ac:dyDescent="0.3">
      <c r="B14" s="26"/>
      <c r="C14" s="27" t="s">
        <v>62</v>
      </c>
      <c r="D14" s="10"/>
    </row>
    <row r="15" spans="2:4" ht="15.05" customHeight="1" x14ac:dyDescent="0.3">
      <c r="B15" s="28"/>
      <c r="C15" s="27" t="s">
        <v>63</v>
      </c>
      <c r="D15" s="10"/>
    </row>
    <row r="16" spans="2:4" ht="15.05" customHeight="1" x14ac:dyDescent="0.3">
      <c r="B16" s="28"/>
      <c r="C16" s="27" t="s">
        <v>57</v>
      </c>
      <c r="D16" s="10"/>
    </row>
    <row r="17" spans="2:4" ht="15.05" customHeight="1" x14ac:dyDescent="0.3">
      <c r="B17" s="28"/>
      <c r="C17" s="27" t="s">
        <v>64</v>
      </c>
      <c r="D17" s="10"/>
    </row>
    <row r="18" spans="2:4" x14ac:dyDescent="0.3">
      <c r="B18" s="29"/>
      <c r="C18" s="29"/>
      <c r="D18" s="29"/>
    </row>
    <row r="19" spans="2:4" ht="29.95" customHeight="1" x14ac:dyDescent="0.3">
      <c r="B19" s="25"/>
      <c r="C19" s="6" t="s">
        <v>65</v>
      </c>
      <c r="D19" s="6"/>
    </row>
    <row r="20" spans="2:4" ht="60.05" customHeight="1" x14ac:dyDescent="0.3">
      <c r="B20" s="28"/>
      <c r="C20" s="27" t="s">
        <v>66</v>
      </c>
      <c r="D20" s="10"/>
    </row>
    <row r="21" spans="2:4" ht="29.95" customHeight="1" x14ac:dyDescent="0.3">
      <c r="B21" s="28"/>
      <c r="C21" s="27" t="s">
        <v>67</v>
      </c>
      <c r="D21" s="10"/>
    </row>
    <row r="22" spans="2:4" ht="45" customHeight="1" x14ac:dyDescent="0.3">
      <c r="B22" s="28"/>
      <c r="C22" s="27" t="s">
        <v>68</v>
      </c>
      <c r="D22" s="10"/>
    </row>
    <row r="23" spans="2:4" ht="15.05" customHeight="1" x14ac:dyDescent="0.3">
      <c r="B23" s="28"/>
      <c r="C23" s="27" t="s">
        <v>69</v>
      </c>
      <c r="D23" s="10"/>
    </row>
    <row r="24" spans="2:4" ht="45" customHeight="1" x14ac:dyDescent="0.3">
      <c r="B24" s="28"/>
      <c r="C24" s="27" t="s">
        <v>70</v>
      </c>
      <c r="D24" s="10"/>
    </row>
    <row r="25" spans="2:4" ht="29.95" customHeight="1" x14ac:dyDescent="0.3">
      <c r="B25" s="28"/>
      <c r="C25" s="27" t="s">
        <v>71</v>
      </c>
      <c r="D25" s="10"/>
    </row>
    <row r="26" spans="2:4" ht="45" customHeight="1" x14ac:dyDescent="0.3">
      <c r="B26" s="28"/>
      <c r="C26" s="27" t="s">
        <v>72</v>
      </c>
      <c r="D26" s="10"/>
    </row>
    <row r="27" spans="2:4" ht="29.95" customHeight="1" x14ac:dyDescent="0.3">
      <c r="B27" s="28"/>
      <c r="C27" s="27" t="s">
        <v>73</v>
      </c>
      <c r="D27" s="10"/>
    </row>
  </sheetData>
  <pageMargins left="0.7" right="0.7" top="0.78740157499999996" bottom="0.78740157499999996"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9BE4B-7CF6-49E4-B8B4-3EC9A8F32199}">
  <sheetPr codeName="List18">
    <tabColor theme="0"/>
  </sheetPr>
  <dimension ref="B2:D19"/>
  <sheetViews>
    <sheetView zoomScaleNormal="100" workbookViewId="0"/>
  </sheetViews>
  <sheetFormatPr defaultColWidth="10.6640625" defaultRowHeight="11.8" x14ac:dyDescent="0.3"/>
  <cols>
    <col min="1" max="2" width="1.6640625" style="1" customWidth="1"/>
    <col min="3" max="3" width="98.6640625" style="1" customWidth="1"/>
    <col min="4" max="4" width="1.6640625" style="1" customWidth="1"/>
    <col min="5" max="16384" width="10.6640625" style="1"/>
  </cols>
  <sheetData>
    <row r="2" spans="2:4" ht="20.3" customHeight="1" x14ac:dyDescent="0.3">
      <c r="D2" s="2" t="s">
        <v>5</v>
      </c>
    </row>
    <row r="3" spans="2:4" ht="20.3" customHeight="1" x14ac:dyDescent="0.3">
      <c r="D3" s="2" t="s">
        <v>0</v>
      </c>
    </row>
    <row r="5" spans="2:4" ht="29.95" customHeight="1" x14ac:dyDescent="0.3">
      <c r="B5" s="25"/>
      <c r="C5" s="6" t="s">
        <v>74</v>
      </c>
      <c r="D5" s="6"/>
    </row>
    <row r="6" spans="2:4" ht="15.05" customHeight="1" x14ac:dyDescent="0.3">
      <c r="B6" s="26"/>
      <c r="C6" s="27" t="s">
        <v>75</v>
      </c>
      <c r="D6" s="10"/>
    </row>
    <row r="7" spans="2:4" ht="15.05" customHeight="1" x14ac:dyDescent="0.3">
      <c r="B7" s="28"/>
      <c r="C7" s="27" t="s">
        <v>76</v>
      </c>
      <c r="D7" s="10"/>
    </row>
    <row r="8" spans="2:4" ht="15.05" customHeight="1" x14ac:dyDescent="0.3">
      <c r="B8" s="28"/>
      <c r="C8" s="30" t="s">
        <v>77</v>
      </c>
      <c r="D8" s="10"/>
    </row>
    <row r="9" spans="2:4" ht="15.05" customHeight="1" x14ac:dyDescent="0.3">
      <c r="B9" s="28"/>
      <c r="C9" s="27" t="s">
        <v>78</v>
      </c>
      <c r="D9" s="10"/>
    </row>
    <row r="10" spans="2:4" ht="15.05" customHeight="1" x14ac:dyDescent="0.3">
      <c r="B10" s="28"/>
      <c r="C10" s="27" t="s">
        <v>79</v>
      </c>
      <c r="D10" s="10"/>
    </row>
    <row r="11" spans="2:4" ht="15.05" customHeight="1" x14ac:dyDescent="0.3">
      <c r="B11" s="28"/>
      <c r="C11" s="31">
        <v>45341</v>
      </c>
      <c r="D11" s="10"/>
    </row>
    <row r="12" spans="2:4" x14ac:dyDescent="0.3">
      <c r="B12" s="29"/>
      <c r="C12" s="29"/>
      <c r="D12" s="29"/>
    </row>
    <row r="19" spans="3:3" ht="12.45" x14ac:dyDescent="0.3">
      <c r="C19" s="32"/>
    </row>
  </sheetData>
  <pageMargins left="0.7" right="0.7" top="0.78740157499999996" bottom="0.78740157499999996" header="0.3" footer="0.3"/>
  <pageSetup paperSize="9" scale="84" orientation="portrait" r:id="rId1"/>
  <ignoredErrors>
    <ignoredError sqref="C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PŘEDPIS-2024-Q2</vt:lpstr>
      <vt:lpstr>ZKRATKY</vt:lpstr>
      <vt:lpstr>METODIKA</vt:lpstr>
      <vt:lpstr>KONTAKTY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jaroslav.urban</dc:creator>
  <cp:lastModifiedBy>jaroslav.urban</cp:lastModifiedBy>
  <dcterms:created xsi:type="dcterms:W3CDTF">2024-08-21T08:58:17Z</dcterms:created>
  <dcterms:modified xsi:type="dcterms:W3CDTF">2024-10-24T07:33:40Z</dcterms:modified>
</cp:coreProperties>
</file>