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filterPrivacy="1" defaultThemeVersion="124226"/>
  <xr:revisionPtr revIDLastSave="0" documentId="14_{751EB494-BF4C-4909-BE88-3CA0505CBDE0}" xr6:coauthVersionLast="36" xr6:coauthVersionMax="36" xr10:uidLastSave="{00000000-0000-0000-0000-000000000000}"/>
  <bookViews>
    <workbookView xWindow="288" yWindow="131" windowWidth="16141" windowHeight="9988" xr2:uid="{00000000-000D-0000-FFFF-FFFF00000000}"/>
  </bookViews>
  <sheets>
    <sheet name="Majetek" sheetId="1" r:id="rId1"/>
  </sheets>
  <definedNames>
    <definedName name="Hlavicka">Majetek!$B$3</definedName>
  </definedNames>
  <calcPr calcId="191029"/>
  <fileRecoveryPr autoRecover="0"/>
</workbook>
</file>

<file path=xl/calcChain.xml><?xml version="1.0" encoding="utf-8"?>
<calcChain xmlns="http://schemas.openxmlformats.org/spreadsheetml/2006/main">
  <c r="E30" i="1" l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D4" i="1" l="1"/>
  <c r="C4" i="1"/>
  <c r="B4" i="1"/>
  <c r="F4" i="1" l="1"/>
  <c r="E4" i="1"/>
  <c r="F29" i="1"/>
  <c r="E29" i="1"/>
  <c r="F28" i="1"/>
  <c r="E28" i="1"/>
  <c r="F7" i="1"/>
  <c r="E7" i="1"/>
  <c r="F6" i="1"/>
  <c r="E6" i="1"/>
</calcChain>
</file>

<file path=xl/sharedStrings.xml><?xml version="1.0" encoding="utf-8"?>
<sst xmlns="http://schemas.openxmlformats.org/spreadsheetml/2006/main" count="49" uniqueCount="29">
  <si>
    <t>Ukazatel</t>
  </si>
  <si>
    <t>Pojistné události</t>
  </si>
  <si>
    <t>tis. Kč</t>
  </si>
  <si>
    <t>Pojistné události celkem</t>
  </si>
  <si>
    <t>ks</t>
  </si>
  <si>
    <t>Počet pojistných událostí</t>
  </si>
  <si>
    <t>Počet pojistných událostí celkem</t>
  </si>
  <si>
    <t xml:space="preserve">   - škody z tíhy sněhu</t>
  </si>
  <si>
    <t xml:space="preserve">   - škody z povodní</t>
  </si>
  <si>
    <t xml:space="preserve">   - škody z vichřice</t>
  </si>
  <si>
    <t xml:space="preserve">   - škody z krupobití</t>
  </si>
  <si>
    <t xml:space="preserve">   - škody z požáru</t>
  </si>
  <si>
    <t xml:space="preserve">   - škody z úderu bleskem</t>
  </si>
  <si>
    <t xml:space="preserve">   - škody z výbuchu</t>
  </si>
  <si>
    <t xml:space="preserve">   - škody ze sesuvu / poklesu půdy</t>
  </si>
  <si>
    <t xml:space="preserve">   - vodovodní škody</t>
  </si>
  <si>
    <t xml:space="preserve">   - škody z vandalismu</t>
  </si>
  <si>
    <t xml:space="preserve">   - škody z krádeží</t>
  </si>
  <si>
    <t xml:space="preserve">   - ostatní škody z pojištění majetku (bez pojištění vozidel)</t>
  </si>
  <si>
    <t>Předběžné údaje ČAP – škody z pojištění majetku</t>
  </si>
  <si>
    <t xml:space="preserve">   - škody z atmosférických srážek</t>
  </si>
  <si>
    <t xml:space="preserve">   - poškození nebo zničení skla</t>
  </si>
  <si>
    <t xml:space="preserve">   - poškození nebo zničení stroje</t>
  </si>
  <si>
    <t xml:space="preserve">   - škody z pádu letadle nebo jiných předmětů</t>
  </si>
  <si>
    <t xml:space="preserve">   - škody z nárazu dopravního prostředku</t>
  </si>
  <si>
    <t xml:space="preserve">   - škody z přepětí v elektrické síti</t>
  </si>
  <si>
    <t xml:space="preserve">   - škody ze zkratu elektromotoru</t>
  </si>
  <si>
    <t xml:space="preserve">   - ostatní poškození elektroniky</t>
  </si>
  <si>
    <t>1-3/2024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</si>
</sst>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09]###\ ###\ ###\ ###"/>
    <numFmt numFmtId="165" formatCode="[$-10409]0.0"/>
    <numFmt numFmtId="166" formatCode="[$-10405]0.0"/>
  </numFmts>
  <fonts count="10" x14ac:knownFonts="1">
    <font>
      <sz val="10"/>
      <name val="Arial"/>
    </font>
    <font>
      <b/>
      <sz val="18"/>
      <color indexed="9"/>
      <name val="Arial"/>
      <family val="2"/>
      <charset val="238"/>
    </font>
    <font>
      <b/>
      <sz val="9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indexed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indexed="13"/>
        <bgColor indexed="0"/>
      </patternFill>
    </fill>
  </fills>
  <borders count="17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rgb="FFBDC5D1"/>
      </left>
      <right style="thin">
        <color rgb="FFBDC5D1"/>
      </right>
      <top/>
      <bottom/>
      <diagonal/>
    </border>
    <border>
      <left/>
      <right style="thin">
        <color rgb="FFBDC5D1"/>
      </right>
      <top/>
      <bottom style="thin">
        <color rgb="FFBDC5D1"/>
      </bottom>
      <diagonal/>
    </border>
    <border>
      <left style="thin">
        <color rgb="FFBDC5D1"/>
      </left>
      <right style="thin">
        <color rgb="FFBDC5D1"/>
      </right>
      <top/>
      <bottom style="thin">
        <color rgb="FFBDC5D1"/>
      </bottom>
      <diagonal/>
    </border>
    <border>
      <left style="thin">
        <color rgb="FFBDC5D1"/>
      </left>
      <right/>
      <top/>
      <bottom style="thin">
        <color rgb="FFBDC5D1"/>
      </bottom>
      <diagonal/>
    </border>
    <border>
      <left/>
      <right style="thin">
        <color rgb="FFBDC5D1"/>
      </right>
      <top style="thin">
        <color rgb="FFBDC5D1"/>
      </top>
      <bottom style="thin">
        <color rgb="FFBDC5D1"/>
      </bottom>
      <diagonal/>
    </border>
    <border>
      <left style="thin">
        <color rgb="FFBDC5D1"/>
      </left>
      <right style="thin">
        <color rgb="FFBDC5D1"/>
      </right>
      <top style="thin">
        <color rgb="FFBDC5D1"/>
      </top>
      <bottom style="thin">
        <color rgb="FFBDC5D1"/>
      </bottom>
      <diagonal/>
    </border>
    <border>
      <left/>
      <right style="thin">
        <color rgb="FFBDC5D1"/>
      </right>
      <top style="thin">
        <color rgb="FFBDC5D1"/>
      </top>
      <bottom/>
      <diagonal/>
    </border>
    <border>
      <left style="thin">
        <color rgb="FFBDC5D1"/>
      </left>
      <right style="thin">
        <color rgb="FFBDC5D1"/>
      </right>
      <top style="thin">
        <color rgb="FFBDC5D1"/>
      </top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theme="0"/>
      </left>
      <right style="thin">
        <color theme="0"/>
      </right>
      <top style="thin">
        <color rgb="FF808080"/>
      </top>
      <bottom style="thin">
        <color rgb="FF808080"/>
      </bottom>
      <diagonal/>
    </border>
    <border>
      <left/>
      <right style="thin">
        <color rgb="FFBDC5D1"/>
      </right>
      <top style="thin">
        <color rgb="FF808080"/>
      </top>
      <bottom style="thin">
        <color rgb="FF808080"/>
      </bottom>
      <diagonal/>
    </border>
    <border>
      <left style="thin">
        <color rgb="FFBDC5D1"/>
      </left>
      <right style="thin">
        <color rgb="FFBDC5D1"/>
      </right>
      <top style="thin">
        <color rgb="FF808080"/>
      </top>
      <bottom style="thin">
        <color rgb="FF808080"/>
      </bottom>
      <diagonal/>
    </border>
    <border>
      <left style="thin">
        <color rgb="FFBDC5D1"/>
      </left>
      <right/>
      <top style="thin">
        <color rgb="FF808080"/>
      </top>
      <bottom style="thin">
        <color rgb="FF80808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 applyProtection="1">
      <alignment horizontal="right" vertical="center" wrapText="1" readingOrder="1"/>
      <protection locked="0"/>
    </xf>
    <xf numFmtId="0" fontId="3" fillId="0" borderId="4" xfId="0" applyFont="1" applyBorder="1" applyAlignment="1" applyProtection="1">
      <alignment horizontal="right" vertical="center" wrapText="1" readingOrder="1"/>
      <protection locked="0"/>
    </xf>
    <xf numFmtId="0" fontId="2" fillId="0" borderId="4" xfId="0" applyFont="1" applyBorder="1" applyAlignment="1" applyProtection="1">
      <alignment horizontal="right" vertical="center" wrapText="1" readingOrder="1"/>
      <protection locked="0"/>
    </xf>
    <xf numFmtId="0" fontId="7" fillId="0" borderId="5" xfId="0" applyFont="1" applyBorder="1" applyAlignment="1" applyProtection="1">
      <alignment horizontal="left" vertical="center" wrapText="1" readingOrder="1"/>
      <protection locked="0"/>
    </xf>
    <xf numFmtId="164" fontId="8" fillId="0" borderId="6" xfId="0" applyNumberFormat="1" applyFont="1" applyBorder="1" applyAlignment="1" applyProtection="1">
      <alignment vertical="center" wrapText="1" readingOrder="1"/>
      <protection locked="0"/>
    </xf>
    <xf numFmtId="166" fontId="8" fillId="0" borderId="6" xfId="0" applyNumberFormat="1" applyFont="1" applyBorder="1" applyAlignment="1" applyProtection="1">
      <alignment horizontal="right" vertical="center" wrapText="1" readingOrder="1"/>
      <protection locked="0"/>
    </xf>
    <xf numFmtId="165" fontId="8" fillId="0" borderId="7" xfId="0" applyNumberFormat="1" applyFont="1" applyBorder="1" applyAlignment="1" applyProtection="1">
      <alignment horizontal="right" vertical="center" wrapText="1" readingOrder="1"/>
      <protection locked="0"/>
    </xf>
    <xf numFmtId="0" fontId="7" fillId="0" borderId="8" xfId="0" applyFont="1" applyBorder="1" applyAlignment="1" applyProtection="1">
      <alignment horizontal="left" vertical="center" wrapText="1" readingOrder="1"/>
      <protection locked="0"/>
    </xf>
    <xf numFmtId="164" fontId="8" fillId="0" borderId="9" xfId="0" applyNumberFormat="1" applyFont="1" applyBorder="1" applyAlignment="1" applyProtection="1">
      <alignment vertical="center" wrapText="1" readingOrder="1"/>
      <protection locked="0"/>
    </xf>
    <xf numFmtId="0" fontId="7" fillId="0" borderId="10" xfId="0" applyFont="1" applyBorder="1" applyAlignment="1" applyProtection="1">
      <alignment horizontal="left" vertical="center" wrapText="1" readingOrder="1"/>
      <protection locked="0"/>
    </xf>
    <xf numFmtId="164" fontId="8" fillId="0" borderId="11" xfId="0" applyNumberFormat="1" applyFont="1" applyBorder="1" applyAlignment="1" applyProtection="1">
      <alignment vertical="center" wrapText="1" readingOrder="1"/>
      <protection locked="0"/>
    </xf>
    <xf numFmtId="0" fontId="4" fillId="3" borderId="12" xfId="0" applyFont="1" applyFill="1" applyBorder="1" applyAlignment="1" applyProtection="1">
      <alignment horizontal="left" vertical="center" wrapText="1" readingOrder="1"/>
      <protection locked="0"/>
    </xf>
    <xf numFmtId="164" fontId="5" fillId="3" borderId="13" xfId="0" applyNumberFormat="1" applyFont="1" applyFill="1" applyBorder="1" applyAlignment="1" applyProtection="1">
      <alignment vertical="center" wrapText="1" readingOrder="1"/>
      <protection locked="0"/>
    </xf>
    <xf numFmtId="165" fontId="6" fillId="3" borderId="13" xfId="0" applyNumberFormat="1" applyFont="1" applyFill="1" applyBorder="1" applyAlignment="1" applyProtection="1">
      <alignment horizontal="right" vertical="center" wrapText="1" readingOrder="1"/>
      <protection locked="0"/>
    </xf>
    <xf numFmtId="165" fontId="5" fillId="3" borderId="12" xfId="0" applyNumberFormat="1" applyFont="1" applyFill="1" applyBorder="1" applyAlignment="1" applyProtection="1">
      <alignment horizontal="right" vertical="center" wrapText="1" readingOrder="1"/>
      <protection locked="0"/>
    </xf>
    <xf numFmtId="166" fontId="5" fillId="3" borderId="13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2" borderId="1" xfId="0" applyFont="1" applyFill="1" applyBorder="1" applyAlignment="1" applyProtection="1">
      <alignment horizontal="left" vertical="center" wrapText="1" readingOrder="1"/>
      <protection locked="0"/>
    </xf>
    <xf numFmtId="14" fontId="9" fillId="2" borderId="2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2" borderId="2" xfId="0" applyFont="1" applyFill="1" applyBorder="1" applyAlignment="1" applyProtection="1">
      <alignment horizontal="right" vertical="center" wrapText="1" readingOrder="1"/>
      <protection locked="0"/>
    </xf>
    <xf numFmtId="49" fontId="9" fillId="2" borderId="2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2" borderId="3" xfId="0" applyFont="1" applyFill="1" applyBorder="1" applyAlignment="1" applyProtection="1">
      <alignment horizontal="right" vertical="center" wrapText="1" readingOrder="1"/>
      <protection locked="0"/>
    </xf>
    <xf numFmtId="0" fontId="2" fillId="0" borderId="14" xfId="0" applyFont="1" applyBorder="1" applyAlignment="1" applyProtection="1">
      <alignment horizontal="right" vertical="center" wrapText="1" readingOrder="1"/>
      <protection locked="0"/>
    </xf>
    <xf numFmtId="0" fontId="2" fillId="0" borderId="15" xfId="0" applyFont="1" applyBorder="1" applyAlignment="1" applyProtection="1">
      <alignment horizontal="right" vertical="center" wrapText="1" readingOrder="1"/>
      <protection locked="0"/>
    </xf>
    <xf numFmtId="0" fontId="2" fillId="0" borderId="16" xfId="0" applyFont="1" applyBorder="1" applyAlignment="1" applyProtection="1">
      <alignment horizontal="right" vertical="center" wrapText="1" readingOrder="1"/>
      <protection locked="0"/>
    </xf>
    <xf numFmtId="0" fontId="1" fillId="0" borderId="0" xfId="0" applyFont="1" applyAlignment="1" applyProtection="1">
      <alignment horizontal="right" wrapText="1" readingOrder="1"/>
      <protection locked="0"/>
    </xf>
    <xf numFmtId="49" fontId="1" fillId="0" borderId="0" xfId="0" applyNumberFormat="1" applyFont="1" applyBorder="1" applyAlignment="1" applyProtection="1">
      <alignment horizontal="right" vertical="top" wrapText="1" readingOrder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D3328"/>
      <rgbColor rgb="00264067"/>
      <rgbColor rgb="00C0C0C0"/>
      <rgbColor rgb="00FFFFFF"/>
      <rgbColor rgb="00BDC5D1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08080"/>
      <color rgb="FFBDC5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2009775</xdr:colOff>
      <xdr:row>3</xdr:row>
      <xdr:rowOff>9525</xdr:rowOff>
    </xdr:to>
    <xdr:pic>
      <xdr:nvPicPr>
        <xdr:cNvPr id="4" name="obrázek 51" descr="WEB_CAP_verze_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097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8"/>
  <sheetViews>
    <sheetView showGridLines="0" tabSelected="1" zoomScaleNormal="100" workbookViewId="0"/>
  </sheetViews>
  <sheetFormatPr defaultColWidth="9.125" defaultRowHeight="12.45" x14ac:dyDescent="0.2"/>
  <cols>
    <col min="1" max="1" width="45.75" customWidth="1"/>
    <col min="2" max="6" width="16.75" customWidth="1"/>
  </cols>
  <sheetData>
    <row r="1" spans="1:7" ht="19.5" customHeight="1" x14ac:dyDescent="0.2"/>
    <row r="2" spans="1:7" ht="24.05" customHeight="1" x14ac:dyDescent="0.4">
      <c r="A2" s="26" t="s">
        <v>19</v>
      </c>
      <c r="B2" s="26"/>
      <c r="C2" s="26"/>
      <c r="D2" s="26"/>
      <c r="E2" s="26"/>
      <c r="F2" s="26"/>
    </row>
    <row r="3" spans="1:7" ht="24.05" customHeight="1" x14ac:dyDescent="0.2">
      <c r="B3" s="27" t="s">
        <v>28</v>
      </c>
      <c r="C3" s="27"/>
      <c r="D3" s="27"/>
      <c r="E3" s="27"/>
      <c r="F3" s="27"/>
    </row>
    <row r="4" spans="1:7" ht="28.35" customHeight="1" x14ac:dyDescent="0.2">
      <c r="A4" s="18" t="s">
        <v>0</v>
      </c>
      <c r="B4" s="19" t="str">
        <f>MID($B$3,1,SEARCH("/",$B$3)) &amp; VALUE(MID($B$3,SEARCH("/",$B$3)+1,4)-1)</f>
        <v>1-3/2023</v>
      </c>
      <c r="C4" s="20">
        <f>VALUE(MID($B$3,SEARCH("/",$B$3)+1,4)-1)</f>
        <v>2023</v>
      </c>
      <c r="D4" s="21" t="str">
        <f>$B$3</f>
        <v>1-3/2024</v>
      </c>
      <c r="E4" s="20" t="str">
        <f>"Index " &amp; $D$4 &amp; "
k " &amp; $B$4</f>
        <v>Index 1-3/2024
k 1-3/2023</v>
      </c>
      <c r="F4" s="22" t="str">
        <f>"Podíl " &amp; $D$4 &amp; "
v " &amp; $C$4</f>
        <v>Podíl 1-3/2024
v 2023</v>
      </c>
      <c r="G4" s="1"/>
    </row>
    <row r="5" spans="1:7" ht="14.25" customHeight="1" x14ac:dyDescent="0.2">
      <c r="A5" s="2" t="s">
        <v>5</v>
      </c>
      <c r="B5" s="3"/>
      <c r="C5" s="3"/>
      <c r="D5" s="3" t="s">
        <v>4</v>
      </c>
      <c r="E5" s="4"/>
      <c r="F5" s="2"/>
      <c r="G5" s="1"/>
    </row>
    <row r="6" spans="1:7" ht="14.25" customHeight="1" x14ac:dyDescent="0.2">
      <c r="A6" s="13" t="s">
        <v>6</v>
      </c>
      <c r="B6" s="14">
        <v>72196</v>
      </c>
      <c r="C6" s="14">
        <v>298250.67</v>
      </c>
      <c r="D6" s="14">
        <v>57257</v>
      </c>
      <c r="E6" s="15">
        <f>IFERROR(D6/B6*100,"")</f>
        <v>79.307717879106875</v>
      </c>
      <c r="F6" s="16">
        <f>IFERROR(D6/C6*100,"")</f>
        <v>19.197609849459855</v>
      </c>
      <c r="G6" s="1"/>
    </row>
    <row r="7" spans="1:7" ht="14.25" customHeight="1" x14ac:dyDescent="0.2">
      <c r="A7" s="5" t="s">
        <v>7</v>
      </c>
      <c r="B7" s="6">
        <v>1090</v>
      </c>
      <c r="C7" s="6">
        <v>6832.67</v>
      </c>
      <c r="D7" s="6">
        <v>687</v>
      </c>
      <c r="E7" s="7">
        <f t="shared" ref="E7" si="0">IFERROR(D7/B7*100,"")</f>
        <v>63.027522935779814</v>
      </c>
      <c r="F7" s="8">
        <f t="shared" ref="F7" si="1">IFERROR(D7/C7*100,"")</f>
        <v>10.054634571843803</v>
      </c>
      <c r="G7" s="1"/>
    </row>
    <row r="8" spans="1:7" ht="14.25" customHeight="1" x14ac:dyDescent="0.2">
      <c r="A8" s="9" t="s">
        <v>8</v>
      </c>
      <c r="B8" s="10">
        <v>208</v>
      </c>
      <c r="C8" s="10">
        <v>7505</v>
      </c>
      <c r="D8" s="10">
        <v>635</v>
      </c>
      <c r="E8" s="7">
        <f t="shared" ref="E8:E26" si="2">IFERROR(D8/B8*100,"")</f>
        <v>305.28846153846155</v>
      </c>
      <c r="F8" s="8">
        <f t="shared" ref="F8:F26" si="3">IFERROR(D8/C8*100,"")</f>
        <v>8.4610259826782155</v>
      </c>
      <c r="G8" s="1"/>
    </row>
    <row r="9" spans="1:7" ht="14.25" customHeight="1" x14ac:dyDescent="0.2">
      <c r="A9" s="11" t="s">
        <v>9</v>
      </c>
      <c r="B9" s="12">
        <v>7867</v>
      </c>
      <c r="C9" s="12">
        <v>26486</v>
      </c>
      <c r="D9" s="12">
        <v>5584</v>
      </c>
      <c r="E9" s="7">
        <f t="shared" si="2"/>
        <v>70.980043218507689</v>
      </c>
      <c r="F9" s="8">
        <f t="shared" si="3"/>
        <v>21.082836215359059</v>
      </c>
      <c r="G9" s="1"/>
    </row>
    <row r="10" spans="1:7" ht="14.25" customHeight="1" x14ac:dyDescent="0.2">
      <c r="A10" s="11" t="s">
        <v>10</v>
      </c>
      <c r="B10" s="12">
        <v>144</v>
      </c>
      <c r="C10" s="12">
        <v>8261</v>
      </c>
      <c r="D10" s="12">
        <v>69</v>
      </c>
      <c r="E10" s="7">
        <f t="shared" si="2"/>
        <v>47.916666666666671</v>
      </c>
      <c r="F10" s="8">
        <f t="shared" si="3"/>
        <v>0.83524996973732002</v>
      </c>
      <c r="G10" s="1"/>
    </row>
    <row r="11" spans="1:7" ht="14.25" customHeight="1" x14ac:dyDescent="0.2">
      <c r="A11" s="11" t="s">
        <v>11</v>
      </c>
      <c r="B11" s="12">
        <v>1403</v>
      </c>
      <c r="C11" s="12">
        <v>5253</v>
      </c>
      <c r="D11" s="12">
        <v>1251</v>
      </c>
      <c r="E11" s="7">
        <f t="shared" si="2"/>
        <v>89.166072701354238</v>
      </c>
      <c r="F11" s="8">
        <f t="shared" si="3"/>
        <v>23.814962878355225</v>
      </c>
      <c r="G11" s="1"/>
    </row>
    <row r="12" spans="1:7" ht="14.25" customHeight="1" x14ac:dyDescent="0.2">
      <c r="A12" s="11" t="s">
        <v>12</v>
      </c>
      <c r="B12" s="12">
        <v>297</v>
      </c>
      <c r="C12" s="12">
        <v>4165</v>
      </c>
      <c r="D12" s="12">
        <v>149</v>
      </c>
      <c r="E12" s="7">
        <f t="shared" si="2"/>
        <v>50.168350168350173</v>
      </c>
      <c r="F12" s="8">
        <f t="shared" si="3"/>
        <v>3.5774309723889557</v>
      </c>
      <c r="G12" s="1"/>
    </row>
    <row r="13" spans="1:7" ht="14.25" customHeight="1" x14ac:dyDescent="0.2">
      <c r="A13" s="11" t="s">
        <v>13</v>
      </c>
      <c r="B13" s="12">
        <v>82</v>
      </c>
      <c r="C13" s="12">
        <v>327</v>
      </c>
      <c r="D13" s="12">
        <v>74</v>
      </c>
      <c r="E13" s="7">
        <f t="shared" si="2"/>
        <v>90.243902439024396</v>
      </c>
      <c r="F13" s="8">
        <f t="shared" si="3"/>
        <v>22.629969418960243</v>
      </c>
      <c r="G13" s="1"/>
    </row>
    <row r="14" spans="1:7" ht="14.25" customHeight="1" x14ac:dyDescent="0.2">
      <c r="A14" s="11" t="s">
        <v>14</v>
      </c>
      <c r="B14" s="12">
        <v>77</v>
      </c>
      <c r="C14" s="12">
        <v>288</v>
      </c>
      <c r="D14" s="12">
        <v>96</v>
      </c>
      <c r="E14" s="7">
        <f t="shared" si="2"/>
        <v>124.67532467532467</v>
      </c>
      <c r="F14" s="8">
        <f t="shared" si="3"/>
        <v>33.333333333333329</v>
      </c>
      <c r="G14" s="1"/>
    </row>
    <row r="15" spans="1:7" ht="14.25" customHeight="1" x14ac:dyDescent="0.2">
      <c r="A15" s="11" t="s">
        <v>15</v>
      </c>
      <c r="B15" s="12">
        <v>12047</v>
      </c>
      <c r="C15" s="12">
        <v>50951</v>
      </c>
      <c r="D15" s="12">
        <v>11949</v>
      </c>
      <c r="E15" s="7">
        <f t="shared" si="2"/>
        <v>99.186519465427082</v>
      </c>
      <c r="F15" s="8">
        <f t="shared" si="3"/>
        <v>23.451944024651137</v>
      </c>
      <c r="G15" s="1"/>
    </row>
    <row r="16" spans="1:7" ht="14.25" customHeight="1" x14ac:dyDescent="0.2">
      <c r="A16" s="11" t="s">
        <v>20</v>
      </c>
      <c r="B16" s="12">
        <v>2146</v>
      </c>
      <c r="C16" s="12">
        <v>15173</v>
      </c>
      <c r="D16" s="12">
        <v>2712</v>
      </c>
      <c r="E16" s="7">
        <f t="shared" si="2"/>
        <v>126.37465051258154</v>
      </c>
      <c r="F16" s="8">
        <f t="shared" si="3"/>
        <v>17.873854873788968</v>
      </c>
      <c r="G16" s="1"/>
    </row>
    <row r="17" spans="1:7" ht="14.25" customHeight="1" x14ac:dyDescent="0.2">
      <c r="A17" s="11" t="s">
        <v>21</v>
      </c>
      <c r="B17" s="12">
        <v>3329</v>
      </c>
      <c r="C17" s="12">
        <v>14520</v>
      </c>
      <c r="D17" s="12">
        <v>3199</v>
      </c>
      <c r="E17" s="7">
        <f t="shared" si="2"/>
        <v>96.094923400420555</v>
      </c>
      <c r="F17" s="8">
        <f t="shared" si="3"/>
        <v>22.03168044077135</v>
      </c>
      <c r="G17" s="1"/>
    </row>
    <row r="18" spans="1:7" ht="14.25" customHeight="1" x14ac:dyDescent="0.2">
      <c r="A18" s="11" t="s">
        <v>22</v>
      </c>
      <c r="B18" s="12">
        <v>1755</v>
      </c>
      <c r="C18" s="12">
        <v>8043</v>
      </c>
      <c r="D18" s="12">
        <v>1314</v>
      </c>
      <c r="E18" s="7">
        <f t="shared" si="2"/>
        <v>74.871794871794876</v>
      </c>
      <c r="F18" s="8">
        <f t="shared" si="3"/>
        <v>16.337187616560986</v>
      </c>
      <c r="G18" s="1"/>
    </row>
    <row r="19" spans="1:7" ht="14.25" customHeight="1" x14ac:dyDescent="0.2">
      <c r="A19" s="11" t="s">
        <v>23</v>
      </c>
      <c r="B19" s="12">
        <v>1175</v>
      </c>
      <c r="C19" s="12">
        <v>5402</v>
      </c>
      <c r="D19" s="12">
        <v>911</v>
      </c>
      <c r="E19" s="7">
        <f t="shared" si="2"/>
        <v>77.531914893617028</v>
      </c>
      <c r="F19" s="8">
        <f t="shared" si="3"/>
        <v>16.864124398370976</v>
      </c>
      <c r="G19" s="1"/>
    </row>
    <row r="20" spans="1:7" ht="14.25" customHeight="1" x14ac:dyDescent="0.2">
      <c r="A20" s="11" t="s">
        <v>24</v>
      </c>
      <c r="B20" s="12">
        <v>852</v>
      </c>
      <c r="C20" s="12">
        <v>3510</v>
      </c>
      <c r="D20" s="12">
        <v>691</v>
      </c>
      <c r="E20" s="7">
        <f t="shared" si="2"/>
        <v>81.103286384976528</v>
      </c>
      <c r="F20" s="8">
        <f t="shared" si="3"/>
        <v>19.686609686609689</v>
      </c>
      <c r="G20" s="1"/>
    </row>
    <row r="21" spans="1:7" ht="14.25" customHeight="1" x14ac:dyDescent="0.2">
      <c r="A21" s="11" t="s">
        <v>25</v>
      </c>
      <c r="B21" s="12">
        <v>3756</v>
      </c>
      <c r="C21" s="12">
        <v>19390</v>
      </c>
      <c r="D21" s="12">
        <v>3572</v>
      </c>
      <c r="E21" s="7">
        <f t="shared" si="2"/>
        <v>95.101171458998934</v>
      </c>
      <c r="F21" s="8">
        <f t="shared" si="3"/>
        <v>18.421866941722538</v>
      </c>
      <c r="G21" s="1"/>
    </row>
    <row r="22" spans="1:7" ht="14.25" customHeight="1" x14ac:dyDescent="0.2">
      <c r="A22" s="11" t="s">
        <v>26</v>
      </c>
      <c r="B22" s="12">
        <v>582</v>
      </c>
      <c r="C22" s="12">
        <v>3125</v>
      </c>
      <c r="D22" s="12">
        <v>712</v>
      </c>
      <c r="E22" s="7">
        <f t="shared" si="2"/>
        <v>122.33676975945018</v>
      </c>
      <c r="F22" s="8">
        <f t="shared" si="3"/>
        <v>22.783999999999999</v>
      </c>
      <c r="G22" s="1"/>
    </row>
    <row r="23" spans="1:7" ht="14.25" customHeight="1" x14ac:dyDescent="0.2">
      <c r="A23" s="11" t="s">
        <v>27</v>
      </c>
      <c r="B23" s="12">
        <v>12488</v>
      </c>
      <c r="C23" s="12">
        <v>23027</v>
      </c>
      <c r="D23" s="12">
        <v>4753</v>
      </c>
      <c r="E23" s="7">
        <f t="shared" si="2"/>
        <v>38.060538116591928</v>
      </c>
      <c r="F23" s="8">
        <f t="shared" si="3"/>
        <v>20.640986667824727</v>
      </c>
      <c r="G23" s="1"/>
    </row>
    <row r="24" spans="1:7" ht="14.25" customHeight="1" x14ac:dyDescent="0.2">
      <c r="A24" s="11" t="s">
        <v>16</v>
      </c>
      <c r="B24" s="12">
        <v>2917</v>
      </c>
      <c r="C24" s="12">
        <v>10501</v>
      </c>
      <c r="D24" s="12">
        <v>2098</v>
      </c>
      <c r="E24" s="7">
        <f t="shared" si="2"/>
        <v>71.923208776139873</v>
      </c>
      <c r="F24" s="8">
        <f t="shared" si="3"/>
        <v>19.979049614322445</v>
      </c>
      <c r="G24" s="1"/>
    </row>
    <row r="25" spans="1:7" ht="14.25" customHeight="1" x14ac:dyDescent="0.2">
      <c r="A25" s="11" t="s">
        <v>17</v>
      </c>
      <c r="B25" s="12">
        <v>3731</v>
      </c>
      <c r="C25" s="12">
        <v>12480</v>
      </c>
      <c r="D25" s="12">
        <v>2134</v>
      </c>
      <c r="E25" s="7">
        <f t="shared" si="2"/>
        <v>57.196462074510855</v>
      </c>
      <c r="F25" s="8">
        <f t="shared" si="3"/>
        <v>17.099358974358974</v>
      </c>
      <c r="G25" s="1"/>
    </row>
    <row r="26" spans="1:7" ht="14.25" customHeight="1" x14ac:dyDescent="0.2">
      <c r="A26" s="11" t="s">
        <v>18</v>
      </c>
      <c r="B26" s="12">
        <v>16250</v>
      </c>
      <c r="C26" s="12">
        <v>73011</v>
      </c>
      <c r="D26" s="12">
        <v>14667</v>
      </c>
      <c r="E26" s="7">
        <f t="shared" si="2"/>
        <v>90.258461538461546</v>
      </c>
      <c r="F26" s="8">
        <f t="shared" si="3"/>
        <v>20.088753749435018</v>
      </c>
      <c r="G26" s="1"/>
    </row>
    <row r="27" spans="1:7" ht="14.25" customHeight="1" x14ac:dyDescent="0.2">
      <c r="A27" s="23" t="s">
        <v>1</v>
      </c>
      <c r="B27" s="24"/>
      <c r="C27" s="24"/>
      <c r="D27" s="24" t="s">
        <v>2</v>
      </c>
      <c r="E27" s="24"/>
      <c r="F27" s="25"/>
      <c r="G27" s="1"/>
    </row>
    <row r="28" spans="1:7" ht="14.25" customHeight="1" x14ac:dyDescent="0.2">
      <c r="A28" s="13" t="s">
        <v>3</v>
      </c>
      <c r="B28" s="14">
        <v>2607335.34</v>
      </c>
      <c r="C28" s="14">
        <v>14342396.880000001</v>
      </c>
      <c r="D28" s="14">
        <v>2464695.25</v>
      </c>
      <c r="E28" s="17">
        <f t="shared" ref="E28:E29" si="4">IFERROR(D28/B28*100,"")</f>
        <v>94.529277158495475</v>
      </c>
      <c r="F28" s="16">
        <f t="shared" ref="F28:F29" si="5">IFERROR(D28/C28*100,"")</f>
        <v>17.184681686203625</v>
      </c>
      <c r="G28" s="1"/>
    </row>
    <row r="29" spans="1:7" ht="14.25" customHeight="1" x14ac:dyDescent="0.2">
      <c r="A29" s="5" t="s">
        <v>7</v>
      </c>
      <c r="B29" s="6">
        <v>20490.46</v>
      </c>
      <c r="C29" s="6">
        <v>219214.51</v>
      </c>
      <c r="D29" s="6">
        <v>15566.73</v>
      </c>
      <c r="E29" s="7">
        <f t="shared" si="4"/>
        <v>75.970622426241292</v>
      </c>
      <c r="F29" s="8">
        <f t="shared" si="5"/>
        <v>7.1011403396609092</v>
      </c>
      <c r="G29" s="1"/>
    </row>
    <row r="30" spans="1:7" ht="14.25" customHeight="1" x14ac:dyDescent="0.2">
      <c r="A30" s="11" t="s">
        <v>8</v>
      </c>
      <c r="B30" s="12">
        <v>4492.79</v>
      </c>
      <c r="C30" s="12">
        <v>523917.26</v>
      </c>
      <c r="D30" s="12">
        <v>18970.27</v>
      </c>
      <c r="E30" s="7">
        <f t="shared" ref="E30:E48" si="6">IFERROR(D30/B30*100,"")</f>
        <v>422.23807478203969</v>
      </c>
      <c r="F30" s="8">
        <f t="shared" ref="F30:F48" si="7">IFERROR(D30/C30*100,"")</f>
        <v>3.6208522696885383</v>
      </c>
      <c r="G30" s="1"/>
    </row>
    <row r="31" spans="1:7" ht="14.25" customHeight="1" x14ac:dyDescent="0.2">
      <c r="A31" s="11" t="s">
        <v>9</v>
      </c>
      <c r="B31" s="12">
        <v>256361.84</v>
      </c>
      <c r="C31" s="12">
        <v>1016483.59</v>
      </c>
      <c r="D31" s="12">
        <v>149754.74</v>
      </c>
      <c r="E31" s="7">
        <f t="shared" si="6"/>
        <v>58.415378825491338</v>
      </c>
      <c r="F31" s="8">
        <f t="shared" si="7"/>
        <v>14.732627410148352</v>
      </c>
      <c r="G31" s="1"/>
    </row>
    <row r="32" spans="1:7" ht="14.25" customHeight="1" x14ac:dyDescent="0.2">
      <c r="A32" s="11" t="s">
        <v>10</v>
      </c>
      <c r="B32" s="12">
        <v>6208.79</v>
      </c>
      <c r="C32" s="12">
        <v>948247.91</v>
      </c>
      <c r="D32" s="12">
        <v>3315.84</v>
      </c>
      <c r="E32" s="7">
        <f t="shared" si="6"/>
        <v>53.405574999315483</v>
      </c>
      <c r="F32" s="8">
        <f t="shared" si="7"/>
        <v>0.34968070744284585</v>
      </c>
      <c r="G32" s="1"/>
    </row>
    <row r="33" spans="1:7" ht="14.25" customHeight="1" x14ac:dyDescent="0.2">
      <c r="A33" s="11" t="s">
        <v>11</v>
      </c>
      <c r="B33" s="12">
        <v>560487.46</v>
      </c>
      <c r="C33" s="12">
        <v>3388890.25</v>
      </c>
      <c r="D33" s="12">
        <v>716468.31</v>
      </c>
      <c r="E33" s="7">
        <f t="shared" si="6"/>
        <v>127.8294986296393</v>
      </c>
      <c r="F33" s="8">
        <f t="shared" si="7"/>
        <v>21.141679344735348</v>
      </c>
      <c r="G33" s="1"/>
    </row>
    <row r="34" spans="1:7" ht="14.25" customHeight="1" x14ac:dyDescent="0.2">
      <c r="A34" s="11" t="s">
        <v>12</v>
      </c>
      <c r="B34" s="12">
        <v>6624.34</v>
      </c>
      <c r="C34" s="12">
        <v>121574.39</v>
      </c>
      <c r="D34" s="12">
        <v>2293.41</v>
      </c>
      <c r="E34" s="7">
        <f t="shared" si="6"/>
        <v>34.620958465296162</v>
      </c>
      <c r="F34" s="8">
        <f t="shared" si="7"/>
        <v>1.8864252578195129</v>
      </c>
      <c r="G34" s="1"/>
    </row>
    <row r="35" spans="1:7" ht="14.25" customHeight="1" x14ac:dyDescent="0.2">
      <c r="A35" s="11" t="s">
        <v>13</v>
      </c>
      <c r="B35" s="12">
        <v>14032.1</v>
      </c>
      <c r="C35" s="12">
        <v>31096.93</v>
      </c>
      <c r="D35" s="12">
        <v>11444.91</v>
      </c>
      <c r="E35" s="7">
        <f t="shared" si="6"/>
        <v>81.562346334475947</v>
      </c>
      <c r="F35" s="8">
        <f t="shared" si="7"/>
        <v>36.803986760107833</v>
      </c>
      <c r="G35" s="1"/>
    </row>
    <row r="36" spans="1:7" ht="14.25" customHeight="1" x14ac:dyDescent="0.2">
      <c r="A36" s="11" t="s">
        <v>14</v>
      </c>
      <c r="B36" s="12">
        <v>1434.33</v>
      </c>
      <c r="C36" s="12">
        <v>7612.62</v>
      </c>
      <c r="D36" s="12">
        <v>4407.2299999999996</v>
      </c>
      <c r="E36" s="7">
        <f t="shared" si="6"/>
        <v>307.26750468860024</v>
      </c>
      <c r="F36" s="8">
        <f t="shared" si="7"/>
        <v>57.893734351642401</v>
      </c>
      <c r="G36" s="1"/>
    </row>
    <row r="37" spans="1:7" ht="14.25" customHeight="1" x14ac:dyDescent="0.2">
      <c r="A37" s="11" t="s">
        <v>15</v>
      </c>
      <c r="B37" s="12">
        <v>422579.87</v>
      </c>
      <c r="C37" s="12">
        <v>1925848.71</v>
      </c>
      <c r="D37" s="12">
        <v>463493.05</v>
      </c>
      <c r="E37" s="7">
        <f t="shared" si="6"/>
        <v>109.68176264524858</v>
      </c>
      <c r="F37" s="8">
        <f t="shared" si="7"/>
        <v>24.066950201919028</v>
      </c>
      <c r="G37" s="1"/>
    </row>
    <row r="38" spans="1:7" ht="14.25" customHeight="1" x14ac:dyDescent="0.2">
      <c r="A38" s="11" t="s">
        <v>20</v>
      </c>
      <c r="B38" s="12">
        <v>32372.880000000001</v>
      </c>
      <c r="C38" s="12">
        <v>362207.05</v>
      </c>
      <c r="D38" s="12">
        <v>49668.91</v>
      </c>
      <c r="E38" s="7">
        <f t="shared" si="6"/>
        <v>153.42752946293319</v>
      </c>
      <c r="F38" s="8">
        <f t="shared" si="7"/>
        <v>13.712850150211048</v>
      </c>
      <c r="G38" s="1"/>
    </row>
    <row r="39" spans="1:7" ht="14.25" customHeight="1" x14ac:dyDescent="0.2">
      <c r="A39" s="11" t="s">
        <v>21</v>
      </c>
      <c r="B39" s="12">
        <v>35218.080000000002</v>
      </c>
      <c r="C39" s="12">
        <v>153778.19</v>
      </c>
      <c r="D39" s="12">
        <v>38856.43</v>
      </c>
      <c r="E39" s="7">
        <f t="shared" si="6"/>
        <v>110.33091525716337</v>
      </c>
      <c r="F39" s="8">
        <f t="shared" si="7"/>
        <v>25.267841948198246</v>
      </c>
      <c r="G39" s="1"/>
    </row>
    <row r="40" spans="1:7" ht="14.25" customHeight="1" x14ac:dyDescent="0.2">
      <c r="A40" s="11" t="s">
        <v>22</v>
      </c>
      <c r="B40" s="12">
        <v>234399.27</v>
      </c>
      <c r="C40" s="12">
        <v>1102088.82</v>
      </c>
      <c r="D40" s="12">
        <v>173301.15</v>
      </c>
      <c r="E40" s="7">
        <f t="shared" si="6"/>
        <v>73.934167969038469</v>
      </c>
      <c r="F40" s="8">
        <f t="shared" si="7"/>
        <v>15.72478976785192</v>
      </c>
      <c r="G40" s="1"/>
    </row>
    <row r="41" spans="1:7" ht="14.25" customHeight="1" x14ac:dyDescent="0.2">
      <c r="A41" s="11" t="s">
        <v>23</v>
      </c>
      <c r="B41" s="12">
        <v>32087.19</v>
      </c>
      <c r="C41" s="12">
        <v>170571.76</v>
      </c>
      <c r="D41" s="12">
        <v>35572.28</v>
      </c>
      <c r="E41" s="7">
        <f t="shared" si="6"/>
        <v>110.86131256741399</v>
      </c>
      <c r="F41" s="8">
        <f t="shared" si="7"/>
        <v>20.854729997509551</v>
      </c>
    </row>
    <row r="42" spans="1:7" ht="14.25" customHeight="1" x14ac:dyDescent="0.2">
      <c r="A42" s="11" t="s">
        <v>24</v>
      </c>
      <c r="B42" s="12">
        <v>19872.45</v>
      </c>
      <c r="C42" s="12">
        <v>138380.32</v>
      </c>
      <c r="D42" s="12">
        <v>20685.22</v>
      </c>
      <c r="E42" s="7">
        <f t="shared" si="6"/>
        <v>104.08993355122294</v>
      </c>
      <c r="F42" s="8">
        <f t="shared" si="7"/>
        <v>14.948093775184217</v>
      </c>
    </row>
    <row r="43" spans="1:7" ht="14.25" customHeight="1" x14ac:dyDescent="0.2">
      <c r="A43" s="11" t="s">
        <v>25</v>
      </c>
      <c r="B43" s="12">
        <v>76851.009999999995</v>
      </c>
      <c r="C43" s="12">
        <v>395527.76</v>
      </c>
      <c r="D43" s="12">
        <v>105773.02</v>
      </c>
      <c r="E43" s="7">
        <f t="shared" si="6"/>
        <v>137.63387104476573</v>
      </c>
      <c r="F43" s="8">
        <f t="shared" si="7"/>
        <v>26.742249393569743</v>
      </c>
    </row>
    <row r="44" spans="1:7" ht="14.25" customHeight="1" x14ac:dyDescent="0.2">
      <c r="A44" s="11" t="s">
        <v>26</v>
      </c>
      <c r="B44" s="12">
        <v>14524.23</v>
      </c>
      <c r="C44" s="12">
        <v>73446.17</v>
      </c>
      <c r="D44" s="12">
        <v>13570.51</v>
      </c>
      <c r="E44" s="7">
        <f t="shared" si="6"/>
        <v>93.433593381542437</v>
      </c>
      <c r="F44" s="8">
        <f t="shared" si="7"/>
        <v>18.476810975984183</v>
      </c>
    </row>
    <row r="45" spans="1:7" ht="14.25" customHeight="1" x14ac:dyDescent="0.2">
      <c r="A45" s="11" t="s">
        <v>27</v>
      </c>
      <c r="B45" s="12">
        <v>58699.97</v>
      </c>
      <c r="C45" s="12">
        <v>219119.64</v>
      </c>
      <c r="D45" s="12">
        <v>56556.26</v>
      </c>
      <c r="E45" s="7">
        <f t="shared" si="6"/>
        <v>96.348021983656892</v>
      </c>
      <c r="F45" s="8">
        <f t="shared" si="7"/>
        <v>25.810675848134835</v>
      </c>
    </row>
    <row r="46" spans="1:7" ht="14.25" customHeight="1" x14ac:dyDescent="0.2">
      <c r="A46" s="11" t="s">
        <v>16</v>
      </c>
      <c r="B46" s="12">
        <v>51388.800000000003</v>
      </c>
      <c r="C46" s="12">
        <v>195991.35</v>
      </c>
      <c r="D46" s="12">
        <v>48786.68</v>
      </c>
      <c r="E46" s="7">
        <f t="shared" si="6"/>
        <v>94.936406376486701</v>
      </c>
      <c r="F46" s="8">
        <f t="shared" si="7"/>
        <v>24.892261826861237</v>
      </c>
    </row>
    <row r="47" spans="1:7" ht="14.25" customHeight="1" x14ac:dyDescent="0.2">
      <c r="A47" s="11" t="s">
        <v>17</v>
      </c>
      <c r="B47" s="12">
        <v>111170.16</v>
      </c>
      <c r="C47" s="12">
        <v>359916.93</v>
      </c>
      <c r="D47" s="12">
        <v>83237.52</v>
      </c>
      <c r="E47" s="7">
        <f t="shared" si="6"/>
        <v>74.873976973677117</v>
      </c>
      <c r="F47" s="8">
        <f t="shared" si="7"/>
        <v>23.126869858553196</v>
      </c>
    </row>
    <row r="48" spans="1:7" ht="14.25" customHeight="1" x14ac:dyDescent="0.2">
      <c r="A48" s="9" t="s">
        <v>18</v>
      </c>
      <c r="B48" s="10">
        <v>648039.4</v>
      </c>
      <c r="C48" s="10">
        <v>2988482.79</v>
      </c>
      <c r="D48" s="10">
        <v>452972.88</v>
      </c>
      <c r="E48" s="7">
        <f t="shared" si="6"/>
        <v>69.898972192122883</v>
      </c>
      <c r="F48" s="8">
        <f t="shared" si="7"/>
        <v>15.157285881509125</v>
      </c>
    </row>
  </sheetData>
  <mergeCells count="2">
    <mergeCell ref="A2:F2"/>
    <mergeCell ref="B3:F3"/>
  </mergeCells>
  <phoneticPr fontId="0" type="noConversion"/>
  <pageMargins left="0.78740157480314965" right="0.78740157480314965" top="0.98425196850393704" bottom="0.98425196850393704" header="0" footer="0"/>
  <pageSetup paperSize="9" scale="65" orientation="portrait" r:id="rId1"/>
  <headerFooter alignWithMargins="0">
    <oddFooter xml:space="preserve">&amp;L&amp;"Arial,Kurzíva"&amp;7Česká asociace pojišťoven - &amp;D&amp;R&amp;"Arial,Tučné"&amp;8&amp;P&amp;"Arial,Obyčejné" </oddFooter>
  </headerFooter>
  <ignoredErrors>
    <ignoredError sqref="E5:F48 B4:F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Majetek</vt:lpstr>
      <vt:lpstr>Hlavicka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Škody z pojištění majektu 2024-Q1</dc:title>
  <dc:creator/>
  <cp:keywords>pojištění;majetek;2024;Q1</cp:keywords>
  <cp:lastModifiedBy/>
  <dcterms:created xsi:type="dcterms:W3CDTF">2013-04-04T13:51:11Z</dcterms:created>
  <dcterms:modified xsi:type="dcterms:W3CDTF">2024-05-15T12:04:59Z</dcterms:modified>
</cp:coreProperties>
</file>