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defaultThemeVersion="124226"/>
  <xr:revisionPtr revIDLastSave="0" documentId="13_ncr:11_{90C2FB84-E887-4069-8138-3DFEF9E6FB82}" xr6:coauthVersionLast="36" xr6:coauthVersionMax="36" xr10:uidLastSave="{00000000-0000-0000-0000-000000000000}"/>
  <bookViews>
    <workbookView xWindow="288" yWindow="131" windowWidth="13117" windowHeight="6572" xr2:uid="{00000000-000D-0000-FFFF-FFFF00000000}"/>
  </bookViews>
  <sheets>
    <sheet name="Majetek" sheetId="1" r:id="rId1"/>
  </sheets>
  <definedNames>
    <definedName name="Hlavicka">Majetek!$B$3</definedName>
  </definedNames>
  <calcPr calcId="191029"/>
  <fileRecoveryPr autoRecover="0"/>
</workbook>
</file>

<file path=xl/calcChain.xml><?xml version="1.0" encoding="utf-8"?>
<calcChain xmlns="http://schemas.openxmlformats.org/spreadsheetml/2006/main">
  <c r="E30" i="1" l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D4" i="1" l="1"/>
  <c r="C4" i="1"/>
  <c r="B4" i="1"/>
  <c r="F4" i="1" l="1"/>
  <c r="E4" i="1"/>
  <c r="F29" i="1"/>
  <c r="E29" i="1"/>
  <c r="F28" i="1"/>
  <c r="E28" i="1"/>
  <c r="F7" i="1"/>
  <c r="E7" i="1"/>
  <c r="F6" i="1"/>
  <c r="E6" i="1"/>
</calcChain>
</file>

<file path=xl/sharedStrings.xml><?xml version="1.0" encoding="utf-8"?>
<sst xmlns="http://schemas.openxmlformats.org/spreadsheetml/2006/main" count="49" uniqueCount="29">
  <si>
    <t>Ukazatel</t>
  </si>
  <si>
    <t>Pojistné události</t>
  </si>
  <si>
    <t>tis. Kč</t>
  </si>
  <si>
    <t>Pojistné události celkem</t>
  </si>
  <si>
    <t>ks</t>
  </si>
  <si>
    <t>Počet pojistných událostí</t>
  </si>
  <si>
    <t>Počet pojistných událostí celkem</t>
  </si>
  <si>
    <t xml:space="preserve">   - škody z tíhy sněhu</t>
  </si>
  <si>
    <t xml:space="preserve">   - škody z povodní</t>
  </si>
  <si>
    <t xml:space="preserve">   - škody z vichřice</t>
  </si>
  <si>
    <t xml:space="preserve">   - škody z krupobití</t>
  </si>
  <si>
    <t xml:space="preserve">   - škody z požáru</t>
  </si>
  <si>
    <t xml:space="preserve">   - škody z úderu bleskem</t>
  </si>
  <si>
    <t xml:space="preserve">   - škody z výbuchu</t>
  </si>
  <si>
    <t xml:space="preserve">   - škody ze sesuvu / poklesu půdy</t>
  </si>
  <si>
    <t xml:space="preserve">   - vodovodní škody</t>
  </si>
  <si>
    <t xml:space="preserve">   - škody z vandalismu</t>
  </si>
  <si>
    <t xml:space="preserve">   - škody z krádeží</t>
  </si>
  <si>
    <t xml:space="preserve">   - ostatní škody z pojištění majetku (bez pojištění vozidel)</t>
  </si>
  <si>
    <t>Předběžné údaje ČAP – škody z pojištění majetku</t>
  </si>
  <si>
    <t xml:space="preserve">   - škody z atmosférických srážek</t>
  </si>
  <si>
    <t xml:space="preserve">   - poškození nebo zničení skla</t>
  </si>
  <si>
    <t xml:space="preserve">   - poškození nebo zničení stroje</t>
  </si>
  <si>
    <t xml:space="preserve">   - škody z pádu letadle nebo jiných předmětů</t>
  </si>
  <si>
    <t xml:space="preserve">   - škody z nárazu dopravního prostředku</t>
  </si>
  <si>
    <t xml:space="preserve">   - škody z přepětí v elektrické síti</t>
  </si>
  <si>
    <t xml:space="preserve">   - škody ze zkratu elektromotoru</t>
  </si>
  <si>
    <t xml:space="preserve">   - ostatní poškození elektroniky</t>
  </si>
  <si>
    <t>1-6/2024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</si>
</sst>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##\ ###\ ###\ ###"/>
    <numFmt numFmtId="165" formatCode="[$-10409]0.0"/>
    <numFmt numFmtId="166" formatCode="[$-10405]0.0"/>
  </numFmts>
  <fonts count="10" x14ac:knownFonts="1">
    <font>
      <sz val="10"/>
      <name val="Arial"/>
    </font>
    <font>
      <b/>
      <sz val="18"/>
      <color indexed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3"/>
        <bgColor indexed="0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BDC5D1"/>
      </left>
      <right style="thin">
        <color rgb="FFBDC5D1"/>
      </right>
      <top/>
      <bottom/>
      <diagonal/>
    </border>
    <border>
      <left/>
      <right style="thin">
        <color rgb="FFBDC5D1"/>
      </right>
      <top/>
      <bottom style="thin">
        <color rgb="FFBDC5D1"/>
      </bottom>
      <diagonal/>
    </border>
    <border>
      <left style="thin">
        <color rgb="FFBDC5D1"/>
      </left>
      <right style="thin">
        <color rgb="FFBDC5D1"/>
      </right>
      <top/>
      <bottom style="thin">
        <color rgb="FFBDC5D1"/>
      </bottom>
      <diagonal/>
    </border>
    <border>
      <left style="thin">
        <color rgb="FFBDC5D1"/>
      </left>
      <right/>
      <top/>
      <bottom style="thin">
        <color rgb="FFBDC5D1"/>
      </bottom>
      <diagonal/>
    </border>
    <border>
      <left/>
      <right style="thin">
        <color rgb="FFBDC5D1"/>
      </right>
      <top style="thin">
        <color rgb="FFBDC5D1"/>
      </top>
      <bottom style="thin">
        <color rgb="FFBDC5D1"/>
      </bottom>
      <diagonal/>
    </border>
    <border>
      <left style="thin">
        <color rgb="FFBDC5D1"/>
      </left>
      <right style="thin">
        <color rgb="FFBDC5D1"/>
      </right>
      <top style="thin">
        <color rgb="FFBDC5D1"/>
      </top>
      <bottom style="thin">
        <color rgb="FFBDC5D1"/>
      </bottom>
      <diagonal/>
    </border>
    <border>
      <left/>
      <right style="thin">
        <color rgb="FFBDC5D1"/>
      </right>
      <top style="thin">
        <color rgb="FFBDC5D1"/>
      </top>
      <bottom/>
      <diagonal/>
    </border>
    <border>
      <left style="thin">
        <color rgb="FFBDC5D1"/>
      </left>
      <right style="thin">
        <color rgb="FFBDC5D1"/>
      </right>
      <top style="thin">
        <color rgb="FFBDC5D1"/>
      </top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theme="0"/>
      </left>
      <right style="thin">
        <color theme="0"/>
      </right>
      <top style="thin">
        <color rgb="FF808080"/>
      </top>
      <bottom style="thin">
        <color rgb="FF808080"/>
      </bottom>
      <diagonal/>
    </border>
    <border>
      <left/>
      <right style="thin">
        <color rgb="FFBDC5D1"/>
      </right>
      <top style="thin">
        <color rgb="FF808080"/>
      </top>
      <bottom style="thin">
        <color rgb="FF808080"/>
      </bottom>
      <diagonal/>
    </border>
    <border>
      <left style="thin">
        <color rgb="FFBDC5D1"/>
      </left>
      <right style="thin">
        <color rgb="FFBDC5D1"/>
      </right>
      <top style="thin">
        <color rgb="FF808080"/>
      </top>
      <bottom style="thin">
        <color rgb="FF808080"/>
      </bottom>
      <diagonal/>
    </border>
    <border>
      <left style="thin">
        <color rgb="FFBDC5D1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 applyProtection="1">
      <alignment horizontal="right" vertical="center" wrapText="1" readingOrder="1"/>
      <protection locked="0"/>
    </xf>
    <xf numFmtId="0" fontId="3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7" fillId="0" borderId="5" xfId="0" applyFont="1" applyBorder="1" applyAlignment="1" applyProtection="1">
      <alignment horizontal="left" vertical="center" wrapText="1" readingOrder="1"/>
      <protection locked="0"/>
    </xf>
    <xf numFmtId="164" fontId="8" fillId="0" borderId="6" xfId="0" applyNumberFormat="1" applyFont="1" applyBorder="1" applyAlignment="1" applyProtection="1">
      <alignment vertical="center" wrapText="1" readingOrder="1"/>
      <protection locked="0"/>
    </xf>
    <xf numFmtId="166" fontId="8" fillId="0" borderId="6" xfId="0" applyNumberFormat="1" applyFont="1" applyBorder="1" applyAlignment="1" applyProtection="1">
      <alignment horizontal="right" vertical="center" wrapText="1" readingOrder="1"/>
      <protection locked="0"/>
    </xf>
    <xf numFmtId="165" fontId="8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8" xfId="0" applyFont="1" applyBorder="1" applyAlignment="1" applyProtection="1">
      <alignment horizontal="left" vertical="center" wrapText="1" readingOrder="1"/>
      <protection locked="0"/>
    </xf>
    <xf numFmtId="164" fontId="8" fillId="0" borderId="9" xfId="0" applyNumberFormat="1" applyFont="1" applyBorder="1" applyAlignment="1" applyProtection="1">
      <alignment vertical="center" wrapText="1" readingOrder="1"/>
      <protection locked="0"/>
    </xf>
    <xf numFmtId="0" fontId="7" fillId="0" borderId="10" xfId="0" applyFont="1" applyBorder="1" applyAlignment="1" applyProtection="1">
      <alignment horizontal="left" vertical="center" wrapText="1" readingOrder="1"/>
      <protection locked="0"/>
    </xf>
    <xf numFmtId="164" fontId="8" fillId="0" borderId="11" xfId="0" applyNumberFormat="1" applyFont="1" applyBorder="1" applyAlignment="1" applyProtection="1">
      <alignment vertical="center" wrapText="1" readingOrder="1"/>
      <protection locked="0"/>
    </xf>
    <xf numFmtId="0" fontId="4" fillId="3" borderId="12" xfId="0" applyFont="1" applyFill="1" applyBorder="1" applyAlignment="1" applyProtection="1">
      <alignment horizontal="left" vertical="center" wrapText="1" readingOrder="1"/>
      <protection locked="0"/>
    </xf>
    <xf numFmtId="164" fontId="5" fillId="3" borderId="13" xfId="0" applyNumberFormat="1" applyFont="1" applyFill="1" applyBorder="1" applyAlignment="1" applyProtection="1">
      <alignment vertical="center" wrapText="1" readingOrder="1"/>
      <protection locked="0"/>
    </xf>
    <xf numFmtId="165" fontId="6" fillId="3" borderId="13" xfId="0" applyNumberFormat="1" applyFont="1" applyFill="1" applyBorder="1" applyAlignment="1" applyProtection="1">
      <alignment horizontal="right" vertical="center" wrapText="1" readingOrder="1"/>
      <protection locked="0"/>
    </xf>
    <xf numFmtId="165" fontId="5" fillId="3" borderId="12" xfId="0" applyNumberFormat="1" applyFont="1" applyFill="1" applyBorder="1" applyAlignment="1" applyProtection="1">
      <alignment horizontal="right" vertical="center" wrapText="1" readingOrder="1"/>
      <protection locked="0"/>
    </xf>
    <xf numFmtId="166" fontId="5" fillId="3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2" borderId="1" xfId="0" applyFont="1" applyFill="1" applyBorder="1" applyAlignment="1" applyProtection="1">
      <alignment horizontal="left" vertical="center" wrapText="1" readingOrder="1"/>
      <protection locked="0"/>
    </xf>
    <xf numFmtId="14" fontId="9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2" borderId="2" xfId="0" applyFont="1" applyFill="1" applyBorder="1" applyAlignment="1" applyProtection="1">
      <alignment horizontal="right" vertical="center" wrapText="1" readingOrder="1"/>
      <protection locked="0"/>
    </xf>
    <xf numFmtId="49" fontId="9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2" borderId="3" xfId="0" applyFont="1" applyFill="1" applyBorder="1" applyAlignment="1" applyProtection="1">
      <alignment horizontal="right" vertical="center" wrapText="1" readingOrder="1"/>
      <protection locked="0"/>
    </xf>
    <xf numFmtId="0" fontId="2" fillId="0" borderId="14" xfId="0" applyFont="1" applyBorder="1" applyAlignment="1" applyProtection="1">
      <alignment horizontal="right" vertical="center" wrapText="1" readingOrder="1"/>
      <protection locked="0"/>
    </xf>
    <xf numFmtId="0" fontId="2" fillId="0" borderId="15" xfId="0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horizontal="right" wrapText="1" readingOrder="1"/>
      <protection locked="0"/>
    </xf>
    <xf numFmtId="49" fontId="1" fillId="0" borderId="0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D3328"/>
      <rgbColor rgb="00264067"/>
      <rgbColor rgb="00C0C0C0"/>
      <rgbColor rgb="00FFFFFF"/>
      <rgbColor rgb="00BDC5D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BDC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2009775</xdr:colOff>
      <xdr:row>3</xdr:row>
      <xdr:rowOff>9525</xdr:rowOff>
    </xdr:to>
    <xdr:pic>
      <xdr:nvPicPr>
        <xdr:cNvPr id="4" name="obrázek 51" descr="WEB_CAP_verze_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showGridLines="0" tabSelected="1" zoomScaleNormal="100" workbookViewId="0"/>
  </sheetViews>
  <sheetFormatPr defaultColWidth="9.125" defaultRowHeight="12.45" x14ac:dyDescent="0.2"/>
  <cols>
    <col min="1" max="1" width="45.75" customWidth="1"/>
    <col min="2" max="6" width="16.75" customWidth="1"/>
  </cols>
  <sheetData>
    <row r="1" spans="1:7" ht="19.5" customHeight="1" x14ac:dyDescent="0.2"/>
    <row r="2" spans="1:7" ht="24.05" customHeight="1" x14ac:dyDescent="0.4">
      <c r="A2" s="26" t="s">
        <v>19</v>
      </c>
      <c r="B2" s="26"/>
      <c r="C2" s="26"/>
      <c r="D2" s="26"/>
      <c r="E2" s="26"/>
      <c r="F2" s="26"/>
    </row>
    <row r="3" spans="1:7" ht="24.05" customHeight="1" x14ac:dyDescent="0.2">
      <c r="B3" s="27" t="s">
        <v>28</v>
      </c>
      <c r="C3" s="27"/>
      <c r="D3" s="27"/>
      <c r="E3" s="27"/>
      <c r="F3" s="27"/>
    </row>
    <row r="4" spans="1:7" ht="28.35" customHeight="1" x14ac:dyDescent="0.2">
      <c r="A4" s="18" t="s">
        <v>0</v>
      </c>
      <c r="B4" s="19" t="str">
        <f>MID($B$3,1,SEARCH("/",$B$3)) &amp; VALUE(MID($B$3,SEARCH("/",$B$3)+1,4)-1)</f>
        <v>1-6/2023</v>
      </c>
      <c r="C4" s="20">
        <f>VALUE(MID($B$3,SEARCH("/",$B$3)+1,4)-1)</f>
        <v>2023</v>
      </c>
      <c r="D4" s="21" t="str">
        <f>$B$3</f>
        <v>1-6/2024</v>
      </c>
      <c r="E4" s="20" t="str">
        <f>"Index " &amp; $D$4 &amp; "
k " &amp; $B$4</f>
        <v>Index 1-6/2024
k 1-6/2023</v>
      </c>
      <c r="F4" s="22" t="str">
        <f>"Podíl " &amp; $D$4 &amp; "
v " &amp; $C$4</f>
        <v>Podíl 1-6/2024
v 2023</v>
      </c>
      <c r="G4" s="1"/>
    </row>
    <row r="5" spans="1:7" ht="14.25" customHeight="1" x14ac:dyDescent="0.2">
      <c r="A5" s="2" t="s">
        <v>5</v>
      </c>
      <c r="B5" s="3"/>
      <c r="C5" s="3"/>
      <c r="D5" s="3" t="s">
        <v>4</v>
      </c>
      <c r="E5" s="4"/>
      <c r="F5" s="2"/>
      <c r="G5" s="1"/>
    </row>
    <row r="6" spans="1:7" ht="14.25" customHeight="1" x14ac:dyDescent="0.2">
      <c r="A6" s="13" t="s">
        <v>6</v>
      </c>
      <c r="B6" s="14">
        <v>132832</v>
      </c>
      <c r="C6" s="14">
        <v>304205.67</v>
      </c>
      <c r="D6" s="14">
        <v>144849</v>
      </c>
      <c r="E6" s="15">
        <f>IFERROR(D6/B6*100,"")</f>
        <v>109.04676583955673</v>
      </c>
      <c r="F6" s="16">
        <f>IFERROR(D6/C6*100,"")</f>
        <v>47.615483301149517</v>
      </c>
      <c r="G6" s="1"/>
    </row>
    <row r="7" spans="1:7" ht="14.25" customHeight="1" x14ac:dyDescent="0.2">
      <c r="A7" s="5" t="s">
        <v>7</v>
      </c>
      <c r="B7" s="6">
        <v>1214</v>
      </c>
      <c r="C7" s="6">
        <v>7165.67</v>
      </c>
      <c r="D7" s="6">
        <v>1014</v>
      </c>
      <c r="E7" s="7">
        <f t="shared" ref="E7" si="0">IFERROR(D7/B7*100,"")</f>
        <v>83.525535420098848</v>
      </c>
      <c r="F7" s="8">
        <f t="shared" ref="F7" si="1">IFERROR(D7/C7*100,"")</f>
        <v>14.150805158484831</v>
      </c>
      <c r="G7" s="1"/>
    </row>
    <row r="8" spans="1:7" ht="14.25" customHeight="1" x14ac:dyDescent="0.2">
      <c r="A8" s="9" t="s">
        <v>8</v>
      </c>
      <c r="B8" s="10">
        <v>1636</v>
      </c>
      <c r="C8" s="10">
        <v>7642</v>
      </c>
      <c r="D8" s="10">
        <v>5989</v>
      </c>
      <c r="E8" s="7">
        <f t="shared" ref="E8:E26" si="2">IFERROR(D8/B8*100,"")</f>
        <v>366.07579462102689</v>
      </c>
      <c r="F8" s="8">
        <f t="shared" ref="F8:F26" si="3">IFERROR(D8/C8*100,"")</f>
        <v>78.369536770478931</v>
      </c>
      <c r="G8" s="1"/>
    </row>
    <row r="9" spans="1:7" ht="14.25" customHeight="1" x14ac:dyDescent="0.2">
      <c r="A9" s="11" t="s">
        <v>9</v>
      </c>
      <c r="B9" s="12">
        <v>11075</v>
      </c>
      <c r="C9" s="12">
        <v>26763</v>
      </c>
      <c r="D9" s="12">
        <v>13672</v>
      </c>
      <c r="E9" s="7">
        <f t="shared" si="2"/>
        <v>123.4492099322799</v>
      </c>
      <c r="F9" s="8">
        <f t="shared" si="3"/>
        <v>51.08545379815417</v>
      </c>
      <c r="G9" s="1"/>
    </row>
    <row r="10" spans="1:7" ht="14.25" customHeight="1" x14ac:dyDescent="0.2">
      <c r="A10" s="11" t="s">
        <v>10</v>
      </c>
      <c r="B10" s="12">
        <v>1381</v>
      </c>
      <c r="C10" s="12">
        <v>8441</v>
      </c>
      <c r="D10" s="12">
        <v>6639</v>
      </c>
      <c r="E10" s="7">
        <f t="shared" si="2"/>
        <v>480.73859522085451</v>
      </c>
      <c r="F10" s="8">
        <f t="shared" si="3"/>
        <v>78.651818504916477</v>
      </c>
      <c r="G10" s="1"/>
    </row>
    <row r="11" spans="1:7" ht="14.25" customHeight="1" x14ac:dyDescent="0.2">
      <c r="A11" s="11" t="s">
        <v>11</v>
      </c>
      <c r="B11" s="12">
        <v>2675</v>
      </c>
      <c r="C11" s="12">
        <v>5361</v>
      </c>
      <c r="D11" s="12">
        <v>2489</v>
      </c>
      <c r="E11" s="7">
        <f t="shared" si="2"/>
        <v>93.046728971962622</v>
      </c>
      <c r="F11" s="8">
        <f t="shared" si="3"/>
        <v>46.427905241559408</v>
      </c>
      <c r="G11" s="1"/>
    </row>
    <row r="12" spans="1:7" ht="14.25" customHeight="1" x14ac:dyDescent="0.2">
      <c r="A12" s="11" t="s">
        <v>12</v>
      </c>
      <c r="B12" s="12">
        <v>1267</v>
      </c>
      <c r="C12" s="12">
        <v>4190</v>
      </c>
      <c r="D12" s="12">
        <v>2077</v>
      </c>
      <c r="E12" s="7">
        <f t="shared" si="2"/>
        <v>163.93054459352803</v>
      </c>
      <c r="F12" s="8">
        <f t="shared" si="3"/>
        <v>49.570405727923628</v>
      </c>
      <c r="G12" s="1"/>
    </row>
    <row r="13" spans="1:7" ht="14.25" customHeight="1" x14ac:dyDescent="0.2">
      <c r="A13" s="11" t="s">
        <v>13</v>
      </c>
      <c r="B13" s="12">
        <v>170</v>
      </c>
      <c r="C13" s="12">
        <v>336</v>
      </c>
      <c r="D13" s="12">
        <v>130</v>
      </c>
      <c r="E13" s="7">
        <f t="shared" si="2"/>
        <v>76.470588235294116</v>
      </c>
      <c r="F13" s="8">
        <f t="shared" si="3"/>
        <v>38.69047619047619</v>
      </c>
      <c r="G13" s="1"/>
    </row>
    <row r="14" spans="1:7" ht="14.25" customHeight="1" x14ac:dyDescent="0.2">
      <c r="A14" s="11" t="s">
        <v>14</v>
      </c>
      <c r="B14" s="12">
        <v>149</v>
      </c>
      <c r="C14" s="12">
        <v>303</v>
      </c>
      <c r="D14" s="12">
        <v>209</v>
      </c>
      <c r="E14" s="7">
        <f t="shared" si="2"/>
        <v>140.26845637583892</v>
      </c>
      <c r="F14" s="8">
        <f t="shared" si="3"/>
        <v>68.976897689768975</v>
      </c>
      <c r="G14" s="1"/>
    </row>
    <row r="15" spans="1:7" ht="14.25" customHeight="1" x14ac:dyDescent="0.2">
      <c r="A15" s="11" t="s">
        <v>15</v>
      </c>
      <c r="B15" s="12">
        <v>24440</v>
      </c>
      <c r="C15" s="12">
        <v>51683</v>
      </c>
      <c r="D15" s="12">
        <v>25064</v>
      </c>
      <c r="E15" s="7">
        <f t="shared" si="2"/>
        <v>102.55319148936171</v>
      </c>
      <c r="F15" s="8">
        <f t="shared" si="3"/>
        <v>48.49563686318519</v>
      </c>
      <c r="G15" s="1"/>
    </row>
    <row r="16" spans="1:7" ht="14.25" customHeight="1" x14ac:dyDescent="0.2">
      <c r="A16" s="11" t="s">
        <v>20</v>
      </c>
      <c r="B16" s="12">
        <v>5338</v>
      </c>
      <c r="C16" s="12">
        <v>15536</v>
      </c>
      <c r="D16" s="12">
        <v>8146</v>
      </c>
      <c r="E16" s="7">
        <f t="shared" si="2"/>
        <v>152.60397152491569</v>
      </c>
      <c r="F16" s="8">
        <f t="shared" si="3"/>
        <v>52.433058702368697</v>
      </c>
      <c r="G16" s="1"/>
    </row>
    <row r="17" spans="1:7" ht="14.25" customHeight="1" x14ac:dyDescent="0.2">
      <c r="A17" s="11" t="s">
        <v>21</v>
      </c>
      <c r="B17" s="12">
        <v>7147</v>
      </c>
      <c r="C17" s="12">
        <v>15035</v>
      </c>
      <c r="D17" s="12">
        <v>6936</v>
      </c>
      <c r="E17" s="7">
        <f t="shared" si="2"/>
        <v>97.047712326850416</v>
      </c>
      <c r="F17" s="8">
        <f t="shared" si="3"/>
        <v>46.132357831725976</v>
      </c>
      <c r="G17" s="1"/>
    </row>
    <row r="18" spans="1:7" ht="14.25" customHeight="1" x14ac:dyDescent="0.2">
      <c r="A18" s="11" t="s">
        <v>22</v>
      </c>
      <c r="B18" s="12">
        <v>3792</v>
      </c>
      <c r="C18" s="12">
        <v>8224</v>
      </c>
      <c r="D18" s="12">
        <v>3313</v>
      </c>
      <c r="E18" s="7">
        <f t="shared" si="2"/>
        <v>87.368143459915615</v>
      </c>
      <c r="F18" s="8">
        <f t="shared" si="3"/>
        <v>40.284533073929964</v>
      </c>
      <c r="G18" s="1"/>
    </row>
    <row r="19" spans="1:7" ht="14.25" customHeight="1" x14ac:dyDescent="0.2">
      <c r="A19" s="11" t="s">
        <v>23</v>
      </c>
      <c r="B19" s="12">
        <v>2156</v>
      </c>
      <c r="C19" s="12">
        <v>5529</v>
      </c>
      <c r="D19" s="12">
        <v>2228</v>
      </c>
      <c r="E19" s="7">
        <f t="shared" si="2"/>
        <v>103.33951762523191</v>
      </c>
      <c r="F19" s="8">
        <f t="shared" si="3"/>
        <v>40.296617833242905</v>
      </c>
      <c r="G19" s="1"/>
    </row>
    <row r="20" spans="1:7" ht="14.25" customHeight="1" x14ac:dyDescent="0.2">
      <c r="A20" s="11" t="s">
        <v>24</v>
      </c>
      <c r="B20" s="12">
        <v>1739</v>
      </c>
      <c r="C20" s="12">
        <v>3756</v>
      </c>
      <c r="D20" s="12">
        <v>1586</v>
      </c>
      <c r="E20" s="7">
        <f t="shared" si="2"/>
        <v>91.201840138010354</v>
      </c>
      <c r="F20" s="8">
        <f t="shared" si="3"/>
        <v>42.225772097976574</v>
      </c>
      <c r="G20" s="1"/>
    </row>
    <row r="21" spans="1:7" ht="14.25" customHeight="1" x14ac:dyDescent="0.2">
      <c r="A21" s="11" t="s">
        <v>25</v>
      </c>
      <c r="B21" s="12">
        <v>8009</v>
      </c>
      <c r="C21" s="12">
        <v>19619</v>
      </c>
      <c r="D21" s="12">
        <v>9519</v>
      </c>
      <c r="E21" s="7">
        <f t="shared" si="2"/>
        <v>118.85378948682732</v>
      </c>
      <c r="F21" s="8">
        <f t="shared" si="3"/>
        <v>48.519292522554672</v>
      </c>
      <c r="G21" s="1"/>
    </row>
    <row r="22" spans="1:7" ht="14.25" customHeight="1" x14ac:dyDescent="0.2">
      <c r="A22" s="11" t="s">
        <v>26</v>
      </c>
      <c r="B22" s="12">
        <v>1366</v>
      </c>
      <c r="C22" s="12">
        <v>3161</v>
      </c>
      <c r="D22" s="12">
        <v>1530</v>
      </c>
      <c r="E22" s="7">
        <f t="shared" si="2"/>
        <v>112.00585651537335</v>
      </c>
      <c r="F22" s="8">
        <f t="shared" si="3"/>
        <v>48.402404302435933</v>
      </c>
      <c r="G22" s="1"/>
    </row>
    <row r="23" spans="1:7" ht="14.25" customHeight="1" x14ac:dyDescent="0.2">
      <c r="A23" s="11" t="s">
        <v>27</v>
      </c>
      <c r="B23" s="12">
        <v>11935</v>
      </c>
      <c r="C23" s="12">
        <v>23101</v>
      </c>
      <c r="D23" s="12">
        <v>10126</v>
      </c>
      <c r="E23" s="7">
        <f t="shared" si="2"/>
        <v>84.842899036447434</v>
      </c>
      <c r="F23" s="8">
        <f t="shared" si="3"/>
        <v>43.833600277044283</v>
      </c>
      <c r="G23" s="1"/>
    </row>
    <row r="24" spans="1:7" ht="14.25" customHeight="1" x14ac:dyDescent="0.2">
      <c r="A24" s="11" t="s">
        <v>16</v>
      </c>
      <c r="B24" s="12">
        <v>5772</v>
      </c>
      <c r="C24" s="12">
        <v>10905</v>
      </c>
      <c r="D24" s="12">
        <v>4624</v>
      </c>
      <c r="E24" s="7">
        <f t="shared" si="2"/>
        <v>80.110880110880117</v>
      </c>
      <c r="F24" s="8">
        <f t="shared" si="3"/>
        <v>42.402567629527738</v>
      </c>
      <c r="G24" s="1"/>
    </row>
    <row r="25" spans="1:7" ht="14.25" customHeight="1" x14ac:dyDescent="0.2">
      <c r="A25" s="11" t="s">
        <v>17</v>
      </c>
      <c r="B25" s="12">
        <v>6881</v>
      </c>
      <c r="C25" s="12">
        <v>12804</v>
      </c>
      <c r="D25" s="12">
        <v>5031</v>
      </c>
      <c r="E25" s="7">
        <f t="shared" si="2"/>
        <v>73.114372910914113</v>
      </c>
      <c r="F25" s="8">
        <f t="shared" si="3"/>
        <v>39.29240862230553</v>
      </c>
      <c r="G25" s="1"/>
    </row>
    <row r="26" spans="1:7" ht="14.25" customHeight="1" x14ac:dyDescent="0.2">
      <c r="A26" s="11" t="s">
        <v>18</v>
      </c>
      <c r="B26" s="12">
        <v>34690</v>
      </c>
      <c r="C26" s="12">
        <v>74651</v>
      </c>
      <c r="D26" s="12">
        <v>34527</v>
      </c>
      <c r="E26" s="7">
        <f t="shared" si="2"/>
        <v>99.530123955030263</v>
      </c>
      <c r="F26" s="8">
        <f t="shared" si="3"/>
        <v>46.251222354690491</v>
      </c>
      <c r="G26" s="1"/>
    </row>
    <row r="27" spans="1:7" ht="14.25" customHeight="1" x14ac:dyDescent="0.2">
      <c r="A27" s="23" t="s">
        <v>1</v>
      </c>
      <c r="B27" s="24"/>
      <c r="C27" s="24"/>
      <c r="D27" s="24" t="s">
        <v>2</v>
      </c>
      <c r="E27" s="24"/>
      <c r="F27" s="25"/>
      <c r="G27" s="1"/>
    </row>
    <row r="28" spans="1:7" ht="14.25" customHeight="1" x14ac:dyDescent="0.2">
      <c r="A28" s="13" t="s">
        <v>3</v>
      </c>
      <c r="B28" s="14">
        <v>6424941.3499999996</v>
      </c>
      <c r="C28" s="14">
        <v>14593505.029999999</v>
      </c>
      <c r="D28" s="14">
        <v>6537757.4199999999</v>
      </c>
      <c r="E28" s="17">
        <f t="shared" ref="E28:E29" si="4">IFERROR(D28/B28*100,"")</f>
        <v>101.75590816871815</v>
      </c>
      <c r="F28" s="16">
        <f t="shared" ref="F28:F29" si="5">IFERROR(D28/C28*100,"")</f>
        <v>44.799089776995132</v>
      </c>
      <c r="G28" s="1"/>
    </row>
    <row r="29" spans="1:7" ht="14.25" customHeight="1" x14ac:dyDescent="0.2">
      <c r="A29" s="5" t="s">
        <v>7</v>
      </c>
      <c r="B29" s="6">
        <v>24439.75</v>
      </c>
      <c r="C29" s="6">
        <v>221384.58</v>
      </c>
      <c r="D29" s="6">
        <v>21576.6</v>
      </c>
      <c r="E29" s="7">
        <f t="shared" si="4"/>
        <v>88.284863797706606</v>
      </c>
      <c r="F29" s="8">
        <f t="shared" si="5"/>
        <v>9.7462072561693311</v>
      </c>
      <c r="G29" s="1"/>
    </row>
    <row r="30" spans="1:7" ht="14.25" customHeight="1" x14ac:dyDescent="0.2">
      <c r="A30" s="11" t="s">
        <v>8</v>
      </c>
      <c r="B30" s="12">
        <v>105762.49</v>
      </c>
      <c r="C30" s="12">
        <v>543544.06999999995</v>
      </c>
      <c r="D30" s="12">
        <v>384933.56</v>
      </c>
      <c r="E30" s="7">
        <f t="shared" ref="E30:E48" si="6">IFERROR(D30/B30*100,"")</f>
        <v>363.96037952586022</v>
      </c>
      <c r="F30" s="8">
        <f t="shared" ref="F30:F48" si="7">IFERROR(D30/C30*100,"")</f>
        <v>70.81919962810008</v>
      </c>
      <c r="G30" s="1"/>
    </row>
    <row r="31" spans="1:7" ht="14.25" customHeight="1" x14ac:dyDescent="0.2">
      <c r="A31" s="11" t="s">
        <v>9</v>
      </c>
      <c r="B31" s="12">
        <v>339958.37</v>
      </c>
      <c r="C31" s="12">
        <v>1017153.15</v>
      </c>
      <c r="D31" s="12">
        <v>439768.69</v>
      </c>
      <c r="E31" s="7">
        <f t="shared" si="6"/>
        <v>129.35957129103778</v>
      </c>
      <c r="F31" s="8">
        <f t="shared" si="7"/>
        <v>43.235248300612348</v>
      </c>
      <c r="G31" s="1"/>
    </row>
    <row r="32" spans="1:7" ht="14.25" customHeight="1" x14ac:dyDescent="0.2">
      <c r="A32" s="11" t="s">
        <v>10</v>
      </c>
      <c r="B32" s="12">
        <v>220282.3</v>
      </c>
      <c r="C32" s="12">
        <v>975574.53</v>
      </c>
      <c r="D32" s="12">
        <v>583912.30000000005</v>
      </c>
      <c r="E32" s="7">
        <f t="shared" si="6"/>
        <v>265.07454298416172</v>
      </c>
      <c r="F32" s="8">
        <f t="shared" si="7"/>
        <v>59.853171853512819</v>
      </c>
      <c r="G32" s="1"/>
    </row>
    <row r="33" spans="1:7" ht="14.25" customHeight="1" x14ac:dyDescent="0.2">
      <c r="A33" s="11" t="s">
        <v>11</v>
      </c>
      <c r="B33" s="12">
        <v>1795705.68</v>
      </c>
      <c r="C33" s="12">
        <v>3331407.71</v>
      </c>
      <c r="D33" s="12">
        <v>1188160.94</v>
      </c>
      <c r="E33" s="7">
        <f t="shared" si="6"/>
        <v>66.166797445336371</v>
      </c>
      <c r="F33" s="8">
        <f t="shared" si="7"/>
        <v>35.66543165621718</v>
      </c>
      <c r="G33" s="1"/>
    </row>
    <row r="34" spans="1:7" ht="14.25" customHeight="1" x14ac:dyDescent="0.2">
      <c r="A34" s="11" t="s">
        <v>12</v>
      </c>
      <c r="B34" s="12">
        <v>29070.9</v>
      </c>
      <c r="C34" s="12">
        <v>119201.35</v>
      </c>
      <c r="D34" s="12">
        <v>64413.73</v>
      </c>
      <c r="E34" s="7">
        <f t="shared" si="6"/>
        <v>221.57459865363646</v>
      </c>
      <c r="F34" s="8">
        <f t="shared" si="7"/>
        <v>54.037752089217108</v>
      </c>
      <c r="G34" s="1"/>
    </row>
    <row r="35" spans="1:7" ht="14.25" customHeight="1" x14ac:dyDescent="0.2">
      <c r="A35" s="11" t="s">
        <v>13</v>
      </c>
      <c r="B35" s="12">
        <v>17672.41</v>
      </c>
      <c r="C35" s="12">
        <v>31791.77</v>
      </c>
      <c r="D35" s="12">
        <v>25199.97</v>
      </c>
      <c r="E35" s="7">
        <f t="shared" si="6"/>
        <v>142.59498280087436</v>
      </c>
      <c r="F35" s="8">
        <f t="shared" si="7"/>
        <v>79.265703042013698</v>
      </c>
      <c r="G35" s="1"/>
    </row>
    <row r="36" spans="1:7" ht="14.25" customHeight="1" x14ac:dyDescent="0.2">
      <c r="A36" s="11" t="s">
        <v>14</v>
      </c>
      <c r="B36" s="12">
        <v>4949.8999999999996</v>
      </c>
      <c r="C36" s="12">
        <v>7999.51</v>
      </c>
      <c r="D36" s="12">
        <v>10556.01</v>
      </c>
      <c r="E36" s="7">
        <f t="shared" si="6"/>
        <v>213.25703549566663</v>
      </c>
      <c r="F36" s="8">
        <f t="shared" si="7"/>
        <v>131.95820744020571</v>
      </c>
      <c r="G36" s="1"/>
    </row>
    <row r="37" spans="1:7" ht="14.25" customHeight="1" x14ac:dyDescent="0.2">
      <c r="A37" s="11" t="s">
        <v>15</v>
      </c>
      <c r="B37" s="12">
        <v>884704.03</v>
      </c>
      <c r="C37" s="12">
        <v>1932920.2</v>
      </c>
      <c r="D37" s="12">
        <v>929560.57</v>
      </c>
      <c r="E37" s="7">
        <f t="shared" si="6"/>
        <v>105.07023122749874</v>
      </c>
      <c r="F37" s="8">
        <f t="shared" si="7"/>
        <v>48.090995686216118</v>
      </c>
      <c r="G37" s="1"/>
    </row>
    <row r="38" spans="1:7" ht="14.25" customHeight="1" x14ac:dyDescent="0.2">
      <c r="A38" s="11" t="s">
        <v>20</v>
      </c>
      <c r="B38" s="12">
        <v>100671.76</v>
      </c>
      <c r="C38" s="12">
        <v>353862.44</v>
      </c>
      <c r="D38" s="12">
        <v>180071.86</v>
      </c>
      <c r="E38" s="7">
        <f t="shared" si="6"/>
        <v>178.87028100035204</v>
      </c>
      <c r="F38" s="8">
        <f t="shared" si="7"/>
        <v>50.887531324319127</v>
      </c>
      <c r="G38" s="1"/>
    </row>
    <row r="39" spans="1:7" ht="14.25" customHeight="1" x14ac:dyDescent="0.2">
      <c r="A39" s="11" t="s">
        <v>21</v>
      </c>
      <c r="B39" s="12">
        <v>72639.289999999994</v>
      </c>
      <c r="C39" s="12">
        <v>155214.31</v>
      </c>
      <c r="D39" s="12">
        <v>83796.06</v>
      </c>
      <c r="E39" s="7">
        <f t="shared" si="6"/>
        <v>115.35913966119438</v>
      </c>
      <c r="F39" s="8">
        <f t="shared" si="7"/>
        <v>53.987328874509053</v>
      </c>
      <c r="G39" s="1"/>
    </row>
    <row r="40" spans="1:7" ht="14.25" customHeight="1" x14ac:dyDescent="0.2">
      <c r="A40" s="11" t="s">
        <v>22</v>
      </c>
      <c r="B40" s="12">
        <v>565795.36</v>
      </c>
      <c r="C40" s="12">
        <v>1100573.26</v>
      </c>
      <c r="D40" s="12">
        <v>466158.11</v>
      </c>
      <c r="E40" s="7">
        <f t="shared" si="6"/>
        <v>82.389878559626212</v>
      </c>
      <c r="F40" s="8">
        <f t="shared" si="7"/>
        <v>42.35593639627406</v>
      </c>
      <c r="G40" s="1"/>
    </row>
    <row r="41" spans="1:7" ht="14.25" customHeight="1" x14ac:dyDescent="0.2">
      <c r="A41" s="11" t="s">
        <v>23</v>
      </c>
      <c r="B41" s="12">
        <v>59886.78</v>
      </c>
      <c r="C41" s="12">
        <v>179111.45</v>
      </c>
      <c r="D41" s="12">
        <v>84166.66</v>
      </c>
      <c r="E41" s="7">
        <f t="shared" si="6"/>
        <v>140.54297125342188</v>
      </c>
      <c r="F41" s="8">
        <f t="shared" si="7"/>
        <v>46.9912225042006</v>
      </c>
    </row>
    <row r="42" spans="1:7" ht="14.25" customHeight="1" x14ac:dyDescent="0.2">
      <c r="A42" s="11" t="s">
        <v>24</v>
      </c>
      <c r="B42" s="12">
        <v>44137.03</v>
      </c>
      <c r="C42" s="12">
        <v>112281.7</v>
      </c>
      <c r="D42" s="12">
        <v>66380.179999999993</v>
      </c>
      <c r="E42" s="7">
        <f t="shared" si="6"/>
        <v>150.39566549901522</v>
      </c>
      <c r="F42" s="8">
        <f t="shared" si="7"/>
        <v>59.119322204776012</v>
      </c>
    </row>
    <row r="43" spans="1:7" ht="14.25" customHeight="1" x14ac:dyDescent="0.2">
      <c r="A43" s="11" t="s">
        <v>25</v>
      </c>
      <c r="B43" s="12">
        <v>158383.35999999999</v>
      </c>
      <c r="C43" s="12">
        <v>398411.87</v>
      </c>
      <c r="D43" s="12">
        <v>227487.44</v>
      </c>
      <c r="E43" s="7">
        <f t="shared" si="6"/>
        <v>143.63089657903458</v>
      </c>
      <c r="F43" s="8">
        <f t="shared" si="7"/>
        <v>57.09855983959514</v>
      </c>
    </row>
    <row r="44" spans="1:7" ht="14.25" customHeight="1" x14ac:dyDescent="0.2">
      <c r="A44" s="11" t="s">
        <v>26</v>
      </c>
      <c r="B44" s="12">
        <v>27005.599999999999</v>
      </c>
      <c r="C44" s="12">
        <v>71922.75</v>
      </c>
      <c r="D44" s="12">
        <v>37566.76</v>
      </c>
      <c r="E44" s="7">
        <f t="shared" si="6"/>
        <v>139.10729626447849</v>
      </c>
      <c r="F44" s="8">
        <f t="shared" si="7"/>
        <v>52.232096242148693</v>
      </c>
    </row>
    <row r="45" spans="1:7" ht="14.25" customHeight="1" x14ac:dyDescent="0.2">
      <c r="A45" s="11" t="s">
        <v>27</v>
      </c>
      <c r="B45" s="12">
        <v>101880.59</v>
      </c>
      <c r="C45" s="12">
        <v>222073.59</v>
      </c>
      <c r="D45" s="12">
        <v>114500.99</v>
      </c>
      <c r="E45" s="7">
        <f t="shared" si="6"/>
        <v>112.38744298595051</v>
      </c>
      <c r="F45" s="8">
        <f t="shared" si="7"/>
        <v>51.559931102117993</v>
      </c>
    </row>
    <row r="46" spans="1:7" ht="14.25" customHeight="1" x14ac:dyDescent="0.2">
      <c r="A46" s="11" t="s">
        <v>16</v>
      </c>
      <c r="B46" s="12">
        <v>98659.22</v>
      </c>
      <c r="C46" s="12">
        <v>195166.21</v>
      </c>
      <c r="D46" s="12">
        <v>97210.46</v>
      </c>
      <c r="E46" s="7">
        <f t="shared" si="6"/>
        <v>98.531551333975685</v>
      </c>
      <c r="F46" s="8">
        <f t="shared" si="7"/>
        <v>49.809062747081065</v>
      </c>
    </row>
    <row r="47" spans="1:7" ht="14.25" customHeight="1" x14ac:dyDescent="0.2">
      <c r="A47" s="11" t="s">
        <v>17</v>
      </c>
      <c r="B47" s="12">
        <v>196085</v>
      </c>
      <c r="C47" s="12">
        <v>359897.12</v>
      </c>
      <c r="D47" s="12">
        <v>165981.16</v>
      </c>
      <c r="E47" s="7">
        <f t="shared" si="6"/>
        <v>84.64755590687713</v>
      </c>
      <c r="F47" s="8">
        <f t="shared" si="7"/>
        <v>46.119057579566075</v>
      </c>
    </row>
    <row r="48" spans="1:7" ht="14.25" customHeight="1" x14ac:dyDescent="0.2">
      <c r="A48" s="9" t="s">
        <v>18</v>
      </c>
      <c r="B48" s="10">
        <v>1577251.61</v>
      </c>
      <c r="C48" s="10">
        <v>3264013.57</v>
      </c>
      <c r="D48" s="10">
        <v>1366355.38</v>
      </c>
      <c r="E48" s="7">
        <f t="shared" si="6"/>
        <v>86.628878445082051</v>
      </c>
      <c r="F48" s="8">
        <f t="shared" si="7"/>
        <v>41.861204026795754</v>
      </c>
    </row>
  </sheetData>
  <mergeCells count="2">
    <mergeCell ref="A2:F2"/>
    <mergeCell ref="B3:F3"/>
  </mergeCells>
  <phoneticPr fontId="0" type="noConversion"/>
  <pageMargins left="0.78740157480314965" right="0.78740157480314965" top="0.98425196850393704" bottom="0.98425196850393704" header="0" footer="0"/>
  <pageSetup paperSize="9" scale="67" orientation="portrait" r:id="rId1"/>
  <headerFooter alignWithMargins="0">
    <oddFooter xml:space="preserve">&amp;L&amp;"Arial,Kurzíva"&amp;7Česká asociace pojišťoven - &amp;D&amp;R&amp;"Arial,Tučné"&amp;8&amp;P&amp;"Arial,Obyčejné" </oddFooter>
  </headerFooter>
  <ignoredErrors>
    <ignoredError sqref="A1:F4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Majetek</vt:lpstr>
      <vt:lpstr>Hlavicka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2013-04-04T13:51:11Z</dcterms:created>
  <dcterms:modified xsi:type="dcterms:W3CDTF">2024-08-21T09:34:44Z</dcterms:modified>
</cp:coreProperties>
</file>